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Hospitality Dashboard" sheetId="2" state="visible" r:id="rId2"/>
    <sheet name="Hotel PMS Front Desk Operations" sheetId="3" state="visible" r:id="rId3"/>
    <sheet name="OTA Channel Manager Rate Parity" sheetId="4" state="visible" r:id="rId4"/>
    <sheet name="RevPAR &amp; Yield Dynamic Pricing" sheetId="5" state="visible" r:id="rId5"/>
    <sheet name="Smart Room IoT HVAC &amp; Locks" sheetId="6" state="visible" r:id="rId6"/>
    <sheet name="Guest Profile &amp; Loyalty Engine" sheetId="7" state="visible" r:id="rId7"/>
    <sheet name="Housekeeping &amp; Cleanliness SLA" sheetId="8" state="visible" r:id="rId8"/>
    <sheet name="F&amp;B POS Restaurant Operations" sheetId="9" state="visible" r:id="rId9"/>
    <sheet name="Banquet Event MICE Booking" sheetId="10" state="visible" r:id="rId10"/>
    <sheet name="Procurement &amp; Hotel Hotel Ops" sheetId="11" state="visible" r:id="rId11"/>
    <sheet name="Guest Sentiment &amp; CSAT Reviews" sheetId="12" state="visible" r:id="rId12"/>
    <sheet name="Hospitality Cyber &amp; PCI DSS" sheetId="13" state="visible" r:id="rId13"/>
    <sheet name="Strategic Hospitality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#,##0 Rooms"/>
    <numFmt numFmtId="165" formatCode="0.0%"/>
    <numFmt numFmtId="166" formatCode="Rp #,##0"/>
    <numFmt numFmtId="167" formatCode="0.00 / 5.0"/>
    <numFmt numFmtId="168" formatCode="0.0 kWh"/>
    <numFmt numFmtId="169" formatCode="0.000"/>
    <numFmt numFmtId="170" formatCode="0.0"/>
    <numFmt numFmtId="171" formatCode="0.00x"/>
    <numFmt numFmtId="172" formatCode="0.0&quot;%&quot;"/>
    <numFmt numFmtId="173" formatCode="#,##0.0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FFFFFF"/>
      <sz val="10"/>
    </font>
    <font>
      <name val="Calibri"/>
      <b val="1"/>
      <color rgb="001E293B"/>
      <sz val="10"/>
    </font>
    <font>
      <name val="Calibri"/>
      <color rgb="001E293B"/>
      <sz val="10"/>
    </font>
    <font>
      <name val="Calibri"/>
      <b val="1"/>
      <color rgb="00047857"/>
      <sz val="10"/>
    </font>
    <font>
      <name val="Calibri"/>
      <b val="1"/>
      <color rgb="00475569"/>
      <sz val="9"/>
    </font>
    <font>
      <name val="Calibri"/>
      <b val="1"/>
      <color rgb="001E1B4B"/>
      <sz val="18"/>
    </font>
    <font>
      <name val="Calibri"/>
      <i val="1"/>
      <color rgb="0064748B"/>
      <sz val="8"/>
    </font>
    <font>
      <name val="Calibri"/>
      <b val="1"/>
      <color rgb="00FFFFFF"/>
      <sz val="12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10">
    <fill>
      <patternFill/>
    </fill>
    <fill>
      <patternFill patternType="gray125"/>
    </fill>
    <fill>
      <patternFill patternType="solid">
        <fgColor rgb="001E1B4B"/>
        <bgColor rgb="001E1B4B"/>
      </patternFill>
    </fill>
    <fill>
      <patternFill patternType="solid">
        <fgColor rgb="0078350F"/>
        <bgColor rgb="0078350F"/>
      </patternFill>
    </fill>
    <fill>
      <patternFill patternType="solid">
        <fgColor rgb="00312E81"/>
        <bgColor rgb="00312E81"/>
      </patternFill>
    </fill>
    <fill>
      <patternFill patternType="solid">
        <fgColor rgb="00FEFCE8"/>
        <bgColor rgb="00FEFCE8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1E1B4B"/>
      </top>
      <bottom style="thin">
        <color rgb="00CBD5E1"/>
      </bottom>
    </border>
    <border>
      <left/>
      <right/>
      <top style="medium">
        <color rgb="001E1B4B"/>
      </top>
      <bottom/>
      <diagonal/>
    </border>
    <border>
      <left/>
      <right style="thin">
        <color rgb="00CBD5E1"/>
      </right>
      <top style="medium">
        <color rgb="001E1B4B"/>
      </top>
      <bottom/>
      <diagonal/>
    </border>
    <border>
      <left/>
      <right style="thin">
        <color rgb="00CBD5E1"/>
      </right>
      <top style="medium">
        <color rgb="001E1B4B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7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5" fillId="5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7" fillId="7" borderId="2" applyAlignment="1" pivotButton="0" quotePrefix="0" xfId="0">
      <alignment horizontal="center" vertical="center"/>
    </xf>
    <xf numFmtId="0" fontId="0" fillId="0" borderId="2" pivotButton="0" quotePrefix="0" xfId="0"/>
    <xf numFmtId="164" fontId="8" fillId="7" borderId="2" applyAlignment="1" pivotButton="0" quotePrefix="0" xfId="0">
      <alignment horizontal="center" vertical="center"/>
    </xf>
    <xf numFmtId="165" fontId="8" fillId="7" borderId="2" applyAlignment="1" pivotButton="0" quotePrefix="0" xfId="0">
      <alignment horizontal="center" vertical="center"/>
    </xf>
    <xf numFmtId="166" fontId="8" fillId="7" borderId="2" applyAlignment="1" pivotButton="0" quotePrefix="0" xfId="0">
      <alignment horizontal="center" vertical="center"/>
    </xf>
    <xf numFmtId="0" fontId="9" fillId="7" borderId="2" applyAlignment="1" pivotButton="0" quotePrefix="0" xfId="0">
      <alignment horizontal="center" vertical="center"/>
    </xf>
    <xf numFmtId="167" fontId="8" fillId="7" borderId="2" applyAlignment="1" pivotButton="0" quotePrefix="0" xfId="0">
      <alignment horizontal="center" vertical="center"/>
    </xf>
    <xf numFmtId="168" fontId="8" fillId="7" borderId="2" applyAlignment="1" pivotButton="0" quotePrefix="0" xfId="0">
      <alignment horizontal="center" vertical="center"/>
    </xf>
    <xf numFmtId="0" fontId="10" fillId="3" borderId="0" applyAlignment="1" pivotButton="0" quotePrefix="0" xfId="0">
      <alignment horizontal="center" vertical="center"/>
    </xf>
    <xf numFmtId="169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69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4" fillId="0" borderId="1" pivotButton="0" quotePrefix="0" xfId="0"/>
    <xf numFmtId="169" fontId="4" fillId="0" borderId="1" pivotButton="0" quotePrefix="0" xfId="0"/>
    <xf numFmtId="165" fontId="4" fillId="0" borderId="1" pivotButton="0" quotePrefix="0" xfId="0"/>
    <xf numFmtId="0" fontId="5" fillId="6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0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170" fontId="5" fillId="6" borderId="1" applyAlignment="1" pivotButton="0" quotePrefix="0" xfId="0">
      <alignment horizontal="right" vertical="center"/>
    </xf>
    <xf numFmtId="170" fontId="5" fillId="5" borderId="1" applyAlignment="1" pivotButton="0" quotePrefix="0" xfId="0">
      <alignment horizontal="right" vertical="center"/>
    </xf>
    <xf numFmtId="170" fontId="0" fillId="0" borderId="1" pivotButton="0" quotePrefix="0" xfId="0"/>
    <xf numFmtId="171" fontId="3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3" fontId="4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10" fontId="5" fillId="6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168" fontId="0" fillId="0" borderId="1" pivotButton="0" quotePrefix="0" xfId="0"/>
    <xf numFmtId="2" fontId="5" fillId="6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2" fontId="0" fillId="0" borderId="1" pivotButton="0" quotePrefix="0" xfId="0"/>
    <xf numFmtId="0" fontId="0" fillId="0" borderId="5" pivotButton="0" quotePrefix="0" xfId="0"/>
    <xf numFmtId="164" fontId="8" fillId="7" borderId="2" applyAlignment="1" pivotButton="0" quotePrefix="0" xfId="0">
      <alignment horizontal="center" vertical="center"/>
    </xf>
    <xf numFmtId="165" fontId="8" fillId="7" borderId="2" applyAlignment="1" pivotButton="0" quotePrefix="0" xfId="0">
      <alignment horizontal="center" vertical="center"/>
    </xf>
    <xf numFmtId="166" fontId="8" fillId="7" borderId="2" applyAlignment="1" pivotButton="0" quotePrefix="0" xfId="0">
      <alignment horizontal="center" vertical="center"/>
    </xf>
    <xf numFmtId="167" fontId="8" fillId="7" borderId="2" applyAlignment="1" pivotButton="0" quotePrefix="0" xfId="0">
      <alignment horizontal="center" vertical="center"/>
    </xf>
    <xf numFmtId="168" fontId="8" fillId="7" borderId="2" applyAlignment="1" pivotButton="0" quotePrefix="0" xfId="0">
      <alignment horizontal="center" vertical="center"/>
    </xf>
    <xf numFmtId="169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9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9" fontId="4" fillId="0" borderId="1" pivotButton="0" quotePrefix="0" xfId="0"/>
    <xf numFmtId="165" fontId="4" fillId="0" borderId="1" pivotButton="0" quotePrefix="0" xfId="0"/>
    <xf numFmtId="0" fontId="11" fillId="0" borderId="0" pivotButton="0" quotePrefix="0" xfId="0"/>
    <xf numFmtId="0" fontId="12" fillId="8" borderId="10" applyAlignment="1" pivotButton="0" quotePrefix="0" xfId="0">
      <alignment horizontal="center" vertical="center"/>
    </xf>
    <xf numFmtId="0" fontId="13" fillId="9" borderId="10" applyAlignment="1" pivotButton="0" quotePrefix="0" xfId="0">
      <alignment horizontal="center" vertical="center"/>
    </xf>
    <xf numFmtId="172" fontId="12" fillId="9" borderId="10" applyAlignment="1" pivotButton="0" quotePrefix="0" xfId="0">
      <alignment horizontal="right" vertical="center"/>
    </xf>
    <xf numFmtId="0" fontId="13" fillId="9" borderId="10" applyAlignment="1" pivotButton="0" quotePrefix="0" xfId="0">
      <alignment horizontal="left" vertical="center"/>
    </xf>
    <xf numFmtId="170" fontId="12" fillId="9" borderId="10" applyAlignment="1" pivotButton="0" quotePrefix="0" xfId="0">
      <alignment horizontal="right" vertical="center"/>
    </xf>
    <xf numFmtId="0" fontId="0" fillId="0" borderId="8" pivotButton="0" quotePrefix="0" xfId="0"/>
    <xf numFmtId="165" fontId="0" fillId="0" borderId="1" pivotButton="0" quotePrefix="0" xfId="0"/>
    <xf numFmtId="170" fontId="5" fillId="6" borderId="1" applyAlignment="1" pivotButton="0" quotePrefix="0" xfId="0">
      <alignment horizontal="right" vertical="center"/>
    </xf>
    <xf numFmtId="170" fontId="5" fillId="5" borderId="1" applyAlignment="1" pivotButton="0" quotePrefix="0" xfId="0">
      <alignment horizontal="right" vertical="center"/>
    </xf>
    <xf numFmtId="170" fontId="0" fillId="0" borderId="1" pivotButton="0" quotePrefix="0" xfId="0"/>
    <xf numFmtId="171" fontId="3" fillId="4" borderId="1" applyAlignment="1" pivotButton="0" quotePrefix="0" xfId="0">
      <alignment horizontal="center" vertical="center"/>
    </xf>
    <xf numFmtId="0" fontId="0" fillId="0" borderId="9" pivotButton="0" quotePrefix="0" xfId="0"/>
    <xf numFmtId="168" fontId="0" fillId="0" borderId="1" pivotButton="0" quotePrefix="0" xfId="0"/>
    <xf numFmtId="3" fontId="12" fillId="9" borderId="10" applyAlignment="1" pivotButton="0" quotePrefix="0" xfId="0">
      <alignment horizontal="right" vertical="center"/>
    </xf>
    <xf numFmtId="173" fontId="12" fillId="9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Room Revenue by Distribution Channel (Billion IDR)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Hospitality Dashboard'!C14</f>
            </strRef>
          </tx>
          <spPr>
            <a:ln>
              <a:prstDash val="solid"/>
            </a:ln>
          </spPr>
          <cat>
            <numRef>
              <f>'Executive Hospitality Dashboard'!$B$15:$B$20</f>
            </numRef>
          </cat>
          <val>
            <numRef>
              <f>'Executive Hospitality Dashboard'!$C$15:$C$20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Billion IDR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Channel Distribution Mix %</a:t>
            </a:r>
          </a:p>
        </rich>
      </tx>
    </title>
    <plotArea>
      <pieChart>
        <varyColors val="1"/>
        <ser>
          <idx val="0"/>
          <order val="0"/>
          <tx>
            <strRef>
              <f>'Executive Hospitality Dashboard'!C14</f>
            </strRef>
          </tx>
          <spPr>
            <a:ln>
              <a:prstDash val="solid"/>
            </a:ln>
          </spPr>
          <cat>
            <numRef>
              <f>'Executive Hospitality Dashboard'!$B$15:$B$20</f>
            </numRef>
          </cat>
          <val>
            <numRef>
              <f>'Executive Hospitality Dashboard'!$C$15:$C$20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Hotel RevPAR &amp; Direct Booking Share Trajectory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Hospitality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Hospitality Dashboard'!$B$50:$B$55</f>
            </numRef>
          </cat>
          <val>
            <numRef>
              <f>'Executive Hospitality Dashboard'!$C$50:$C$55</f>
            </numRef>
          </val>
        </ser>
        <ser>
          <idx val="1"/>
          <order val="1"/>
          <tx>
            <strRef>
              <f>'Executive Hospitality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Hospitality Dashboard'!$B$50:$B$55</f>
            </numRef>
          </cat>
          <val>
            <numRef>
              <f>'Executive Hospitality Dashboard'!$D$50:$D$55</f>
            </numRef>
          </val>
        </ser>
        <ser>
          <idx val="2"/>
          <order val="2"/>
          <tx>
            <strRef>
              <f>'Executive Hospitality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Hospitality Dashboard'!$B$50:$B$55</f>
            </numRef>
          </cat>
          <val>
            <numRef>
              <f>'Executive Hospitality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Hospitality PMS &amp; Guest Experience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Hospitality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Hospitality Dashboard'!$G$50:$G$55</f>
            </numRef>
          </cat>
          <val>
            <numRef>
              <f>'Executive Hospitality Dashboard'!$H$50:$H$55</f>
            </numRef>
          </val>
        </ser>
        <ser>
          <idx val="1"/>
          <order val="1"/>
          <tx>
            <strRef>
              <f>'Executive Hospitality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Hospitality Dashboard'!$G$50:$G$55</f>
            </numRef>
          </cat>
          <val>
            <numRef>
              <f>'Executive Hospitality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Daily Room Occupancy Rate (RevPAR) vs Direct Booking Ratio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Hospitality Dashboard'!C73</f>
            </strRef>
          </tx>
          <spPr>
            <a:ln>
              <a:prstDash val="solid"/>
            </a:ln>
          </spPr>
          <cat>
            <numRef>
              <f>'Executive Hospitality Dashboard'!$B$74:$B$79</f>
            </numRef>
          </cat>
          <val>
            <numRef>
              <f>'Executive Hospitality Dashboard'!$C$74:$C$79</f>
            </numRef>
          </val>
        </ser>
        <ser>
          <idx val="1"/>
          <order val="1"/>
          <tx>
            <strRef>
              <f>'Executive Hospitality Dashboard'!D73</f>
            </strRef>
          </tx>
          <spPr>
            <a:ln>
              <a:prstDash val="solid"/>
            </a:ln>
          </spPr>
          <cat>
            <numRef>
              <f>'Executive Hospitality Dashboard'!$B$74:$B$79</f>
            </numRef>
          </cat>
          <val>
            <numRef>
              <f>'Executive Hospitality Dashboard'!$D$74:$D$79</f>
            </numRef>
          </val>
        </ser>
        <ser>
          <idx val="2"/>
          <order val="2"/>
          <tx>
            <strRef>
              <f>'Executive Hospitality Dashboard'!E73</f>
            </strRef>
          </tx>
          <spPr>
            <a:ln>
              <a:prstDash val="solid"/>
            </a:ln>
          </spPr>
          <cat>
            <numRef>
              <f>'Executive Hospitality Dashboard'!$B$74:$B$79</f>
            </numRef>
          </cat>
          <val>
            <numRef>
              <f>'Executive Hospitality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Hotel Guest Reservation Booking Channel Mix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Hospitality Dashboard'!H73</f>
            </strRef>
          </tx>
          <spPr>
            <a:ln>
              <a:prstDash val="solid"/>
            </a:ln>
          </spPr>
          <cat>
            <numRef>
              <f>'Executive Hospitality Dashboard'!$G$74:$G$79</f>
            </numRef>
          </cat>
          <val>
            <numRef>
              <f>'Executive Hospitality Dashboard'!$H$74:$H$79</f>
            </numRef>
          </val>
        </ser>
        <ser>
          <idx val="1"/>
          <order val="1"/>
          <tx>
            <strRef>
              <f>'Executive Hospitality Dashboard'!I73</f>
            </strRef>
          </tx>
          <spPr>
            <a:ln>
              <a:prstDash val="solid"/>
            </a:ln>
          </spPr>
          <cat>
            <numRef>
              <f>'Executive Hospitality Dashboard'!$G$74:$G$79</f>
            </numRef>
          </cat>
          <val>
            <numRef>
              <f>'Executive Hospitality Dashboard'!$I$74:$I$79</f>
            </numRef>
          </val>
        </ser>
        <ser>
          <idx val="2"/>
          <order val="2"/>
          <tx>
            <strRef>
              <f>'Executive Hospitality Dashboard'!J73</f>
            </strRef>
          </tx>
          <spPr>
            <a:ln>
              <a:prstDash val="solid"/>
            </a:ln>
          </spPr>
          <cat>
            <numRef>
              <f>'Executive Hospitality Dashboard'!$G$74:$G$79</f>
            </numRef>
          </cat>
          <val>
            <numRef>
              <f>'Executive Hospitality Dashboard'!$J$74:$J$79</f>
            </numRef>
          </val>
        </ser>
        <ser>
          <idx val="3"/>
          <order val="3"/>
          <tx>
            <strRef>
              <f>'Executive Hospitality Dashboard'!K73</f>
            </strRef>
          </tx>
          <spPr>
            <a:ln>
              <a:prstDash val="solid"/>
            </a:ln>
          </spPr>
          <cat>
            <numRef>
              <f>'Executive Hospitality Dashboard'!$G$74:$G$79</f>
            </numRef>
          </cat>
          <val>
            <numRef>
              <f>'Executive Hospitality Dashboard'!$K$74:$K$79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23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23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54" customWidth="1" min="3" max="3"/>
    <col width="26" customWidth="1" min="4" max="4"/>
  </cols>
  <sheetData>
    <row r="2">
      <c r="B2" s="1" t="inlineStr">
        <is>
          <t>HOSPITALITY TECH, HOTEL PMS &amp; TRAVEL DISTRIBUTION</t>
        </is>
      </c>
    </row>
    <row r="3">
      <c r="B3" s="2" t="inlineStr">
        <is>
          <t>Hotel Property Operations, Channel Manager &amp; Revenue Yield Blueprint</t>
        </is>
      </c>
    </row>
    <row r="5">
      <c r="B5" s="3" t="inlineStr">
        <is>
          <t>Sheet Name</t>
        </is>
      </c>
      <c r="C5" s="3" t="inlineStr">
        <is>
          <t>Hospitality &amp; Travel Tech Scope</t>
        </is>
      </c>
      <c r="D5" s="3" t="inlineStr">
        <is>
          <t>Corporate Custodian</t>
        </is>
      </c>
    </row>
    <row r="6">
      <c r="B6" s="4" t="inlineStr">
        <is>
          <t>Executive Hospitality Dashboard</t>
        </is>
      </c>
      <c r="C6" s="5" t="inlineStr">
        <is>
          <t>Unified 8-KPI executive mission control, RevPAR, occupancy &amp; channel mix</t>
        </is>
      </c>
      <c r="D6" s="5" t="inlineStr">
        <is>
          <t>Chief Commercial Officer / VP Hospitality Ops</t>
        </is>
      </c>
    </row>
    <row r="7">
      <c r="B7" s="6" t="inlineStr">
        <is>
          <t>Hotel PMS Front Desk Operations</t>
        </is>
      </c>
      <c r="C7" s="7" t="inlineStr">
        <is>
          <t>Opera Cloud PMS check-in/out queues, keycard encoder &amp; room status</t>
        </is>
      </c>
      <c r="D7" s="7" t="inlineStr">
        <is>
          <t>Front Office Manager / Rooms Division Director</t>
        </is>
      </c>
    </row>
    <row r="8">
      <c r="B8" s="4" t="inlineStr">
        <is>
          <t>OTA Channel Manager Rate Parity</t>
        </is>
      </c>
      <c r="C8" s="5" t="inlineStr">
        <is>
          <t>Traveloka, Booking.com, Agoda, Expedia two-way rate &amp; inventory parity sync</t>
        </is>
      </c>
      <c r="D8" s="5" t="inlineStr">
        <is>
          <t>Director of Revenue Management / Distribution</t>
        </is>
      </c>
    </row>
    <row r="9">
      <c r="B9" s="6" t="inlineStr">
        <is>
          <t>RevPAR &amp; Yield Dynamic Pricing</t>
        </is>
      </c>
      <c r="C9" s="7" t="inlineStr">
        <is>
          <t>Revenue per Available Room (RevPAR), Average Daily Rate (ADR) &amp; surge yield</t>
        </is>
      </c>
      <c r="D9" s="7" t="inlineStr">
        <is>
          <t>Commercial Revenue Strategy Team</t>
        </is>
      </c>
    </row>
    <row r="10">
      <c r="B10" s="4" t="inlineStr">
        <is>
          <t>Smart Room IoT HVAC &amp; Locks</t>
        </is>
      </c>
      <c r="C10" s="5" t="inlineStr">
        <is>
          <t>BLE digital keyless locks, occupancy thermostat energy saving &amp; smart lighting</t>
        </is>
      </c>
      <c r="D10" s="5" t="inlineStr">
        <is>
          <t>Director of Engineering &amp; Hotel Asset Mgmt</t>
        </is>
      </c>
    </row>
    <row r="11">
      <c r="B11" s="6" t="inlineStr">
        <is>
          <t>Guest Profile &amp; Loyalty Engine</t>
        </is>
      </c>
      <c r="C11" s="7" t="inlineStr">
        <is>
          <t>VIP tiering, guest preferences CRM, points redemption &amp; repeat stays</t>
        </is>
      </c>
      <c r="D11" s="7" t="inlineStr">
        <is>
          <t>Loyalty Marketing &amp; Guest Experience Lead</t>
        </is>
      </c>
    </row>
    <row r="12">
      <c r="B12" s="4" t="inlineStr">
        <is>
          <t>Housekeeping &amp; Cleanliness SLA</t>
        </is>
      </c>
      <c r="C12" s="5" t="inlineStr">
        <is>
          <t>Turndown room cleaning turnaround, minibar audit &amp; RFID linen tracking</t>
        </is>
      </c>
      <c r="D12" s="5" t="inlineStr">
        <is>
          <t>Executive Housekeeper / Operations Lead</t>
        </is>
      </c>
    </row>
    <row r="13">
      <c r="B13" s="6" t="inlineStr">
        <is>
          <t>F&amp;B POS Restaurant Operations</t>
        </is>
      </c>
      <c r="C13" s="7" t="inlineStr">
        <is>
          <t>In-room dining POS, restaurant cover counts, table turnover &amp; food cost %</t>
        </is>
      </c>
      <c r="D13" s="7" t="inlineStr">
        <is>
          <t>Director of Food &amp; Beverage / Executive Chef</t>
        </is>
      </c>
    </row>
    <row r="14">
      <c r="B14" s="4" t="inlineStr">
        <is>
          <t>Banquet Event MICE Booking</t>
        </is>
      </c>
      <c r="C14" s="5" t="inlineStr">
        <is>
          <t>Grand ballroom MICE bookings, wedding packages &amp; convention revenue</t>
        </is>
      </c>
      <c r="D14" s="5" t="inlineStr">
        <is>
          <t>Director of Sales &amp; Marketing / MICE Manager</t>
        </is>
      </c>
    </row>
    <row r="15">
      <c r="B15" s="6" t="inlineStr">
        <is>
          <t>Procurement &amp; Hotel Hotel Ops</t>
        </is>
      </c>
      <c r="C15" s="7" t="inlineStr">
        <is>
          <t>Amenity restocking, central laundry, supplier fill rate &amp; cost per key</t>
        </is>
      </c>
      <c r="D15" s="7" t="inlineStr">
        <is>
          <t>Hotel Purchasing &amp; Materials Manager</t>
        </is>
      </c>
    </row>
    <row r="16">
      <c r="B16" s="4" t="inlineStr">
        <is>
          <t>Guest Sentiment &amp; CSAT Reviews</t>
        </is>
      </c>
      <c r="C16" s="5" t="inlineStr">
        <is>
          <t>TripAdvisor, Google Reviews, OTA review sentiment NLP &amp; complaint tickets</t>
        </is>
      </c>
      <c r="D16" s="5" t="inlineStr">
        <is>
          <t>Director of Quality Assurance &amp; Guest Voice</t>
        </is>
      </c>
    </row>
    <row r="17">
      <c r="B17" s="6" t="inlineStr">
        <is>
          <t>Hospitality Cyber &amp; PCI DSS</t>
        </is>
      </c>
      <c r="C17" s="7" t="inlineStr">
        <is>
          <t>Guest folio payment card tokenization, hotel WiFi captive portal &amp; PMS PAM</t>
        </is>
      </c>
      <c r="D17" s="7" t="inlineStr">
        <is>
          <t>Hotel Information Security &amp; Compliance</t>
        </is>
      </c>
    </row>
    <row r="18">
      <c r="B18" s="4" t="inlineStr">
        <is>
          <t>Strategic Hospitality Scorecard</t>
        </is>
      </c>
      <c r="C18" s="5" t="inlineStr">
        <is>
          <t>Quarterly hotel group performance vs FY2026 EBITDA &amp; expansion targets</t>
        </is>
      </c>
      <c r="D18" s="5" t="inlineStr">
        <is>
          <t>Board of Directors / Hotel Owners Council</t>
        </is>
      </c>
    </row>
  </sheetData>
  <mergeCells count="2">
    <mergeCell ref="B3:D3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79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2">
      <c r="B2" s="1" t="inlineStr">
        <is>
          <t>LUXURY HOSPITALITY &amp; HOTEL PROPERTY PORTFOLIO MISSION CONTROL</t>
        </is>
      </c>
    </row>
    <row r="3">
      <c r="B3" s="2" t="inlineStr">
        <is>
          <t>Unified Executive Mission Control • Room Occupancy, RevPAR Yield, OTA Distribution, F&amp;B &amp; Guest CSAT</t>
        </is>
      </c>
    </row>
    <row r="5">
      <c r="B5" s="8" t="inlineStr">
        <is>
          <t>TOTAL PORTFOLIO ROOMS</t>
        </is>
      </c>
      <c r="C5" s="51" t="n"/>
      <c r="D5" s="8" t="inlineStr">
        <is>
          <t>PORTFOLIO OCCUPANCY</t>
        </is>
      </c>
      <c r="E5" s="51" t="n"/>
      <c r="F5" s="8" t="inlineStr">
        <is>
          <t>AVERAGE RevPAR</t>
        </is>
      </c>
      <c r="G5" s="51" t="n"/>
      <c r="H5" s="8" t="inlineStr">
        <is>
          <t>DIRECT BOOKING REVENUE</t>
        </is>
      </c>
      <c r="I5" s="51" t="n"/>
    </row>
    <row r="6">
      <c r="B6" s="52">
        <f>'Hotel PMS Front Desk Operations'!D11</f>
        <v/>
      </c>
      <c r="C6" s="51" t="n"/>
      <c r="D6" s="53">
        <f>'Hotel PMS Front Desk Operations'!F11</f>
        <v/>
      </c>
      <c r="E6" s="51" t="n"/>
      <c r="F6" s="54">
        <f>'RevPAR &amp; Yield Dynamic Pricing'!G11</f>
        <v/>
      </c>
      <c r="G6" s="51" t="n"/>
      <c r="H6" s="54">
        <f>'OTA Channel Manager Rate Parity'!E5</f>
        <v/>
      </c>
      <c r="I6" s="51" t="n"/>
    </row>
    <row r="7">
      <c r="B7" s="13" t="inlineStr">
        <is>
          <t>Available Inventory</t>
        </is>
      </c>
      <c r="C7" s="51" t="n"/>
      <c r="D7" s="13" t="inlineStr">
        <is>
          <t>Group Occupancy %</t>
        </is>
      </c>
      <c r="E7" s="51" t="n"/>
      <c r="F7" s="13" t="inlineStr">
        <is>
          <t>Yield per Avail Room</t>
        </is>
      </c>
      <c r="G7" s="51" t="n"/>
      <c r="H7" s="13" t="inlineStr">
        <is>
          <t>Direct Brand Web/App</t>
        </is>
      </c>
      <c r="I7" s="51" t="n"/>
    </row>
    <row r="9">
      <c r="B9" s="8" t="inlineStr">
        <is>
          <t>F&amp;B DAILY REVENUE</t>
        </is>
      </c>
      <c r="C9" s="51" t="n"/>
      <c r="D9" s="8" t="inlineStr">
        <is>
          <t>MICE CONTRACT REVENUE</t>
        </is>
      </c>
      <c r="E9" s="51" t="n"/>
      <c r="F9" s="8" t="inlineStr">
        <is>
          <t>GUEST CSAT SCORE</t>
        </is>
      </c>
      <c r="G9" s="51" t="n"/>
      <c r="H9" s="8" t="inlineStr">
        <is>
          <t>ENERGY SAVED BY IOT</t>
        </is>
      </c>
      <c r="I9" s="51" t="n"/>
    </row>
    <row r="10">
      <c r="B10" s="54">
        <f>'F&amp;B POS Restaurant Operations'!E9</f>
        <v/>
      </c>
      <c r="C10" s="51" t="n"/>
      <c r="D10" s="54">
        <f>'Banquet Event MICE Booking'!G9</f>
        <v/>
      </c>
      <c r="E10" s="51" t="n"/>
      <c r="F10" s="55">
        <f>'Guest Sentiment &amp; CSAT Reviews'!G9</f>
        <v/>
      </c>
      <c r="G10" s="51" t="n"/>
      <c r="H10" s="56">
        <f>'Smart Room IoT HVAC &amp; Locks'!H9</f>
        <v/>
      </c>
      <c r="I10" s="51" t="n"/>
    </row>
    <row r="11">
      <c r="B11" s="13" t="inlineStr">
        <is>
          <t>Dining &amp; Room Service</t>
        </is>
      </c>
      <c r="C11" s="51" t="n"/>
      <c r="D11" s="13" t="inlineStr">
        <is>
          <t>Events &amp; Ballrooms</t>
        </is>
      </c>
      <c r="E11" s="51" t="n"/>
      <c r="F11" s="13" t="inlineStr">
        <is>
          <t>Reputation (1.0 - 5.0)</t>
        </is>
      </c>
      <c r="G11" s="51" t="n"/>
      <c r="H11" s="13" t="inlineStr">
        <is>
          <t>Smart Thermostat Eco</t>
        </is>
      </c>
      <c r="I11" s="51" t="n"/>
    </row>
    <row r="13">
      <c r="B13" s="16" t="inlineStr">
        <is>
          <t>HOTEL ROOM REVENUE BY DISTRIBUTION CHANNEL</t>
        </is>
      </c>
      <c r="F13" s="16" t="inlineStr">
        <is>
          <t>HOSPITALITY OPERATIONAL WATCHLIST</t>
        </is>
      </c>
    </row>
    <row r="14">
      <c r="B14" s="3" t="inlineStr">
        <is>
          <t>Sales Channel</t>
        </is>
      </c>
      <c r="C14" s="3" t="inlineStr">
        <is>
          <t>Revenue (Miliar IDR)</t>
        </is>
      </c>
      <c r="D14" s="3" t="inlineStr">
        <is>
          <t>Channel Share %</t>
        </is>
      </c>
      <c r="F14" s="3" t="inlineStr">
        <is>
          <t>Pilar Operasional Hotel</t>
        </is>
      </c>
      <c r="G14" s="3" t="inlineStr">
        <is>
          <t>Current Operating Metric</t>
        </is>
      </c>
      <c r="H14" s="3" t="inlineStr">
        <is>
          <t>Target Kinerja Properti</t>
        </is>
      </c>
      <c r="I14" s="3" t="inlineStr">
        <is>
          <t>Status Operasi</t>
        </is>
      </c>
    </row>
    <row r="15">
      <c r="B15" s="6" t="inlineStr">
        <is>
          <t>Direct Brand Website &amp; App</t>
        </is>
      </c>
      <c r="C15" s="57" t="n">
        <v>1.152</v>
      </c>
      <c r="D15" s="58">
        <f>C15/C21</f>
        <v/>
      </c>
      <c r="F15" s="6" t="inlineStr">
        <is>
          <t>Sistem PMS Front Desk</t>
        </is>
      </c>
      <c r="G15" s="19">
        <f>'Hotel PMS Front Desk Operations'!F11 &amp; ' Okupansi'</f>
        <v/>
      </c>
      <c r="H15" s="19" t="inlineStr">
        <is>
          <t>Okupansi &gt; 85%</t>
        </is>
      </c>
      <c r="I15" s="20">
        <f>'Hotel PMS Front Desk Operations'!J5</f>
        <v/>
      </c>
    </row>
    <row r="16">
      <c r="B16" s="4" t="inlineStr">
        <is>
          <t>Traveloka Partner</t>
        </is>
      </c>
      <c r="C16" s="59" t="n">
        <v>0.704</v>
      </c>
      <c r="D16" s="60">
        <f>C16/C21</f>
        <v/>
      </c>
      <c r="F16" s="4" t="inlineStr">
        <is>
          <t>Paritas Harga Kamar OTA</t>
        </is>
      </c>
      <c r="G16" s="23">
        <f>'OTA Channel Manager Rate Parity'!D5 &amp; ' Nights'</f>
        <v/>
      </c>
      <c r="H16" s="23" t="inlineStr">
        <is>
          <t>Zero Parity Discrepancy</t>
        </is>
      </c>
      <c r="I16" s="24">
        <f>'OTA Channel Manager Rate Parity'!J5</f>
        <v/>
      </c>
    </row>
    <row r="17">
      <c r="B17" s="6" t="inlineStr">
        <is>
          <t>Booking.com Global</t>
        </is>
      </c>
      <c r="C17" s="57" t="n">
        <v>0.576</v>
      </c>
      <c r="D17" s="58">
        <f>C17/C21</f>
        <v/>
      </c>
      <c r="F17" s="6" t="inlineStr">
        <is>
          <t>Yield RevPAR Manajemen</t>
        </is>
      </c>
      <c r="G17" s="19">
        <f>'RevPAR &amp; Yield Dynamic Pricing'!G11</f>
        <v/>
      </c>
      <c r="H17" s="19" t="inlineStr">
        <is>
          <t>RevPAR &gt; IDR 2.8M</t>
        </is>
      </c>
      <c r="I17" s="20">
        <f>'RevPAR &amp; Yield Dynamic Pricing'!J5</f>
        <v/>
      </c>
    </row>
    <row r="18">
      <c r="B18" s="4" t="inlineStr">
        <is>
          <t>Agoda International</t>
        </is>
      </c>
      <c r="C18" s="59" t="n">
        <v>0.407</v>
      </c>
      <c r="D18" s="60">
        <f>C18/C21</f>
        <v/>
      </c>
      <c r="F18" s="4" t="inlineStr">
        <is>
          <t>Kamar Pintar IoT &amp; Kunci BLE</t>
        </is>
      </c>
      <c r="G18" s="23">
        <f>'Smart Room IoT HVAC &amp; Locks'!H9 &amp; ' Hemat'</f>
        <v/>
      </c>
      <c r="H18" s="23" t="inlineStr">
        <is>
          <t>100% Lock Online</t>
        </is>
      </c>
      <c r="I18" s="24">
        <f>'Smart Room IoT HVAC &amp; Locks'!J5</f>
        <v/>
      </c>
    </row>
    <row r="19">
      <c r="B19" s="6" t="inlineStr">
        <is>
          <t>Expedia Partner</t>
        </is>
      </c>
      <c r="C19" s="57" t="n">
        <v>0.312</v>
      </c>
      <c r="D19" s="58">
        <f>C19/C21</f>
        <v/>
      </c>
      <c r="F19" s="6" t="inlineStr">
        <is>
          <t>Program Loyalitas VIP</t>
        </is>
      </c>
      <c r="G19" s="19">
        <f>COUNTA('Guest Profile &amp; Loyalty Engine'!B5:B8) &amp; ' VIP'</f>
        <v/>
      </c>
      <c r="H19" s="19" t="inlineStr">
        <is>
          <t>Retensi Tamu &gt; 80%</t>
        </is>
      </c>
      <c r="I19" s="20">
        <f>'Guest Profile &amp; Loyalty Engine'!J5</f>
        <v/>
      </c>
    </row>
    <row r="20">
      <c r="B20" s="4" t="inlineStr">
        <is>
          <t>Trip.com East Asia</t>
        </is>
      </c>
      <c r="C20" s="59" t="n">
        <v>0.237</v>
      </c>
      <c r="D20" s="60">
        <f>C20/C21</f>
        <v/>
      </c>
      <c r="F20" s="4" t="inlineStr">
        <is>
          <t>SLA Kebersihan Kamar</t>
        </is>
      </c>
      <c r="G20" s="23">
        <f>'Housekeeping &amp; Cleanliness SLA'!F9 &amp; ' min'</f>
        <v/>
      </c>
      <c r="H20" s="23" t="inlineStr">
        <is>
          <t>Turnaround &lt; 40 min</t>
        </is>
      </c>
      <c r="I20" s="24">
        <f>'Housekeeping &amp; Cleanliness SLA'!J5</f>
        <v/>
      </c>
    </row>
    <row r="21">
      <c r="B21" s="25" t="inlineStr">
        <is>
          <t>TOTAL ROOM REVENUE</t>
        </is>
      </c>
      <c r="C21" s="61">
        <f>SUM(C15:C20)</f>
        <v/>
      </c>
      <c r="D21" s="62">
        <f>SUM(D15:D20)</f>
        <v/>
      </c>
      <c r="F21" s="6" t="inlineStr">
        <is>
          <t>Restoran &amp; In-Room Dining</t>
        </is>
      </c>
      <c r="G21" s="19">
        <f>'F&amp;B POS Restaurant Operations'!E9</f>
        <v/>
      </c>
      <c r="H21" s="19" t="inlineStr">
        <is>
          <t>Food Cost &lt; 30%</t>
        </is>
      </c>
      <c r="I21" s="20">
        <f>'F&amp;B POS Restaurant Operations'!J5</f>
        <v/>
      </c>
    </row>
    <row r="22">
      <c r="F22" s="4" t="inlineStr">
        <is>
          <t>Event MICE &amp; Grand Ballroom</t>
        </is>
      </c>
      <c r="G22" s="23">
        <f>'Banquet Event MICE Booking'!G9</f>
        <v/>
      </c>
      <c r="H22" s="23" t="inlineStr">
        <is>
          <t>100% Terbayar Lunas</t>
        </is>
      </c>
      <c r="I22" s="24">
        <f>'Banquet Event MICE Booking'!J5</f>
        <v/>
      </c>
    </row>
    <row r="23">
      <c r="F23" s="6" t="inlineStr">
        <is>
          <t>Sentimen Ulasan Tamu CSAT</t>
        </is>
      </c>
      <c r="G23" s="19">
        <f>'Guest Sentiment &amp; CSAT Reviews'!G9 &amp; ' Skor'</f>
        <v/>
      </c>
      <c r="H23" s="19" t="inlineStr">
        <is>
          <t>Skor Rata-rata &gt; 4.80</t>
        </is>
      </c>
      <c r="I23" s="20">
        <f>'Guest Sentiment &amp; CSAT Reviews'!J5</f>
        <v/>
      </c>
    </row>
    <row r="24">
      <c r="F24" s="4" t="inlineStr">
        <is>
          <t>Keamanan Kartu PCI-DSS</t>
        </is>
      </c>
      <c r="G24" s="23">
        <f>COUNTA('Hospitality Cyber &amp; PCI DSS'!B5:B8) &amp; ' Sistem'</f>
        <v/>
      </c>
      <c r="H24" s="23" t="inlineStr">
        <is>
          <t>100% Tokenized</t>
        </is>
      </c>
      <c r="I24" s="24">
        <f>'Hospitality Cyber &amp; PCI DSS'!J5</f>
        <v/>
      </c>
    </row>
    <row r="48">
      <c r="B48" s="63" t="inlineStr">
        <is>
          <t>Monthly Hotel RevPAR &amp; Direct Booking Share Trajectory (%)</t>
        </is>
      </c>
      <c r="G48" s="63" t="inlineStr">
        <is>
          <t>Hospitality PMS &amp; Guest Experience Index</t>
        </is>
      </c>
    </row>
    <row r="49">
      <c r="B49" s="64" t="inlineStr">
        <is>
          <t>Month</t>
        </is>
      </c>
      <c r="C49" s="64" t="inlineStr">
        <is>
          <t>Target Direct %</t>
        </is>
      </c>
      <c r="D49" s="64" t="inlineStr">
        <is>
          <t>Actual Direct Booking %</t>
        </is>
      </c>
      <c r="E49" s="64" t="inlineStr">
        <is>
          <t>Occupancy Rate %</t>
        </is>
      </c>
      <c r="G49" s="64" t="inlineStr">
        <is>
          <t>Operational Capability Pillar</t>
        </is>
      </c>
      <c r="H49" s="64" t="inlineStr">
        <is>
          <t>Benchmark</t>
        </is>
      </c>
      <c r="I49" s="64" t="inlineStr">
        <is>
          <t>Current Attainment</t>
        </is>
      </c>
    </row>
    <row r="50">
      <c r="B50" s="65" t="inlineStr">
        <is>
          <t>May</t>
        </is>
      </c>
      <c r="C50" s="66" t="n">
        <v>30</v>
      </c>
      <c r="D50" s="66" t="n">
        <v>32.5</v>
      </c>
      <c r="E50" s="66" t="n">
        <v>78</v>
      </c>
      <c r="G50" s="67" t="inlineStr">
        <is>
          <t>Cloud PMS Multi-Property</t>
        </is>
      </c>
      <c r="H50" s="68" t="n">
        <v>4.2</v>
      </c>
      <c r="I50" s="68" t="n">
        <v>4.8</v>
      </c>
    </row>
    <row r="51">
      <c r="B51" s="65" t="inlineStr">
        <is>
          <t>Jun</t>
        </is>
      </c>
      <c r="C51" s="66" t="n">
        <v>35</v>
      </c>
      <c r="D51" s="66" t="n">
        <v>37.8</v>
      </c>
      <c r="E51" s="66" t="n">
        <v>82.5</v>
      </c>
      <c r="G51" s="67" t="inlineStr">
        <is>
          <t>Dynamic Revenue AI Engine</t>
        </is>
      </c>
      <c r="H51" s="68" t="n">
        <v>4</v>
      </c>
      <c r="I51" s="68" t="n">
        <v>4.6</v>
      </c>
    </row>
    <row r="52">
      <c r="B52" s="65" t="inlineStr">
        <is>
          <t>Jul</t>
        </is>
      </c>
      <c r="C52" s="66" t="n">
        <v>40</v>
      </c>
      <c r="D52" s="66" t="n">
        <v>42.4</v>
      </c>
      <c r="E52" s="66" t="n">
        <v>88</v>
      </c>
      <c r="G52" s="67" t="inlineStr">
        <is>
          <t>Mobile Keyless Room Access</t>
        </is>
      </c>
      <c r="H52" s="68" t="n">
        <v>3.8</v>
      </c>
      <c r="I52" s="68" t="n">
        <v>4.3</v>
      </c>
    </row>
    <row r="53">
      <c r="B53" s="65" t="inlineStr">
        <is>
          <t>Aug</t>
        </is>
      </c>
      <c r="C53" s="66" t="n">
        <v>40</v>
      </c>
      <c r="D53" s="66" t="n">
        <v>41.8</v>
      </c>
      <c r="E53" s="66" t="n">
        <v>86.5</v>
      </c>
      <c r="G53" s="67" t="inlineStr">
        <is>
          <t>Housekeeping Turnaround SLA</t>
        </is>
      </c>
      <c r="H53" s="68" t="n">
        <v>4.2</v>
      </c>
      <c r="I53" s="68" t="n">
        <v>4.7</v>
      </c>
    </row>
    <row r="54">
      <c r="B54" s="65" t="inlineStr">
        <is>
          <t>Sep</t>
        </is>
      </c>
      <c r="C54" s="66" t="n">
        <v>45</v>
      </c>
      <c r="D54" s="66" t="n">
        <v>47.6</v>
      </c>
      <c r="E54" s="66" t="n">
        <v>91</v>
      </c>
      <c r="G54" s="67" t="inlineStr">
        <is>
          <t>F&amp;B POS Banquet Integration</t>
        </is>
      </c>
      <c r="H54" s="68" t="n">
        <v>4</v>
      </c>
      <c r="I54" s="68" t="n">
        <v>4.5</v>
      </c>
    </row>
    <row r="55">
      <c r="B55" s="65" t="inlineStr">
        <is>
          <t>Oct</t>
        </is>
      </c>
      <c r="C55" s="66" t="n">
        <v>50</v>
      </c>
      <c r="D55" s="66" t="n">
        <v>52.8</v>
      </c>
      <c r="E55" s="66" t="n">
        <v>94.2</v>
      </c>
      <c r="G55" s="67" t="inlineStr">
        <is>
          <t>Guest Review Sentiment AI</t>
        </is>
      </c>
      <c r="H55" s="68" t="n">
        <v>4</v>
      </c>
      <c r="I55" s="68" t="n">
        <v>4.5</v>
      </c>
    </row>
    <row r="72">
      <c r="B72" s="63" t="inlineStr">
        <is>
          <t>Daily Room Occupancy Rate (RevPAR) vs Direct Booking Ratio (%)</t>
        </is>
      </c>
      <c r="G72" s="63" t="inlineStr">
        <is>
          <t>Hotel Guest Reservation Booking Channel Mix (%)</t>
        </is>
      </c>
    </row>
    <row r="73">
      <c r="B73" s="64" t="inlineStr">
        <is>
          <t>Day</t>
        </is>
      </c>
      <c r="C73" s="64" t="inlineStr">
        <is>
          <t>RevPAR (k IDR)</t>
        </is>
      </c>
      <c r="D73" s="64" t="inlineStr">
        <is>
          <t>Direct Booking %</t>
        </is>
      </c>
      <c r="E73" s="64" t="inlineStr">
        <is>
          <t>Target %</t>
        </is>
      </c>
      <c r="G73" s="64" t="inlineStr">
        <is>
          <t>Month</t>
        </is>
      </c>
      <c r="H73" s="64" t="inlineStr">
        <is>
          <t>Brand Direct Mobile App</t>
        </is>
      </c>
      <c r="I73" s="64" t="inlineStr">
        <is>
          <t>Global OTA Traveloka/Agoda</t>
        </is>
      </c>
      <c r="J73" s="64" t="inlineStr">
        <is>
          <t>Corporate B2B Account</t>
        </is>
      </c>
      <c r="K73" s="64" t="inlineStr">
        <is>
          <t>Walk-In &amp; Telephone</t>
        </is>
      </c>
    </row>
    <row r="74">
      <c r="B74" s="67" t="inlineStr">
        <is>
          <t>Mon</t>
        </is>
      </c>
      <c r="C74" s="77" t="n">
        <v>850</v>
      </c>
      <c r="D74" s="78" t="n">
        <v>42</v>
      </c>
      <c r="E74" s="78" t="n">
        <v>40</v>
      </c>
      <c r="G74" s="67" t="inlineStr">
        <is>
          <t>May</t>
        </is>
      </c>
      <c r="H74" s="78" t="n">
        <v>35</v>
      </c>
      <c r="I74" s="78" t="n">
        <v>45</v>
      </c>
      <c r="J74" s="78" t="n">
        <v>14</v>
      </c>
      <c r="K74" s="78" t="n">
        <v>6</v>
      </c>
    </row>
    <row r="75">
      <c r="B75" s="67" t="inlineStr">
        <is>
          <t>Tue</t>
        </is>
      </c>
      <c r="C75" s="77" t="n">
        <v>890</v>
      </c>
      <c r="D75" s="78" t="n">
        <v>44.5</v>
      </c>
      <c r="E75" s="78" t="n">
        <v>40</v>
      </c>
      <c r="G75" s="67" t="inlineStr">
        <is>
          <t>Jun</t>
        </is>
      </c>
      <c r="H75" s="78" t="n">
        <v>38</v>
      </c>
      <c r="I75" s="78" t="n">
        <v>43</v>
      </c>
      <c r="J75" s="78" t="n">
        <v>14</v>
      </c>
      <c r="K75" s="78" t="n">
        <v>5</v>
      </c>
    </row>
    <row r="76">
      <c r="B76" s="67" t="inlineStr">
        <is>
          <t>Wed</t>
        </is>
      </c>
      <c r="C76" s="77" t="n">
        <v>920</v>
      </c>
      <c r="D76" s="78" t="n">
        <v>46.2</v>
      </c>
      <c r="E76" s="78" t="n">
        <v>40</v>
      </c>
      <c r="G76" s="67" t="inlineStr">
        <is>
          <t>Jul</t>
        </is>
      </c>
      <c r="H76" s="78" t="n">
        <v>42</v>
      </c>
      <c r="I76" s="78" t="n">
        <v>40</v>
      </c>
      <c r="J76" s="78" t="n">
        <v>13</v>
      </c>
      <c r="K76" s="78" t="n">
        <v>5</v>
      </c>
    </row>
    <row r="77">
      <c r="B77" s="67" t="inlineStr">
        <is>
          <t>Thu</t>
        </is>
      </c>
      <c r="C77" s="77" t="n">
        <v>980</v>
      </c>
      <c r="D77" s="78" t="n">
        <v>48</v>
      </c>
      <c r="E77" s="78" t="n">
        <v>45</v>
      </c>
      <c r="G77" s="67" t="inlineStr">
        <is>
          <t>Aug</t>
        </is>
      </c>
      <c r="H77" s="78" t="n">
        <v>40</v>
      </c>
      <c r="I77" s="78" t="n">
        <v>42</v>
      </c>
      <c r="J77" s="78" t="n">
        <v>13</v>
      </c>
      <c r="K77" s="78" t="n">
        <v>5</v>
      </c>
    </row>
    <row r="78">
      <c r="B78" s="67" t="inlineStr">
        <is>
          <t>Fri</t>
        </is>
      </c>
      <c r="C78" s="77" t="n">
        <v>1450</v>
      </c>
      <c r="D78" s="78" t="n">
        <v>54.2</v>
      </c>
      <c r="E78" s="78" t="n">
        <v>50</v>
      </c>
      <c r="G78" s="67" t="inlineStr">
        <is>
          <t>Sep</t>
        </is>
      </c>
      <c r="H78" s="78" t="n">
        <v>45</v>
      </c>
      <c r="I78" s="78" t="n">
        <v>38</v>
      </c>
      <c r="J78" s="78" t="n">
        <v>13</v>
      </c>
      <c r="K78" s="78" t="n">
        <v>4</v>
      </c>
    </row>
    <row r="79">
      <c r="B79" s="67" t="inlineStr">
        <is>
          <t>Sat</t>
        </is>
      </c>
      <c r="C79" s="77" t="n">
        <v>1680</v>
      </c>
      <c r="D79" s="78" t="n">
        <v>58.6</v>
      </c>
      <c r="E79" s="78" t="n">
        <v>50</v>
      </c>
      <c r="G79" s="67" t="inlineStr">
        <is>
          <t>Oct</t>
        </is>
      </c>
      <c r="H79" s="78" t="n">
        <v>48</v>
      </c>
      <c r="I79" s="78" t="n">
        <v>36</v>
      </c>
      <c r="J79" s="78" t="n">
        <v>12</v>
      </c>
      <c r="K79" s="78" t="n">
        <v>4</v>
      </c>
    </row>
  </sheetData>
  <mergeCells count="28">
    <mergeCell ref="F11:G11"/>
    <mergeCell ref="D10:E10"/>
    <mergeCell ref="B7:C7"/>
    <mergeCell ref="F10:G10"/>
    <mergeCell ref="H10:I10"/>
    <mergeCell ref="F6:G6"/>
    <mergeCell ref="H9:I9"/>
    <mergeCell ref="F7:G7"/>
    <mergeCell ref="D6:E6"/>
    <mergeCell ref="H6:I6"/>
    <mergeCell ref="B11:C11"/>
    <mergeCell ref="D11:E11"/>
    <mergeCell ref="F5:G5"/>
    <mergeCell ref="H11:I11"/>
    <mergeCell ref="D7:E7"/>
    <mergeCell ref="H7:I7"/>
    <mergeCell ref="B10:C10"/>
    <mergeCell ref="B9:C9"/>
    <mergeCell ref="D9:E9"/>
    <mergeCell ref="F13:J13"/>
    <mergeCell ref="F9:G9"/>
    <mergeCell ref="B6:C6"/>
    <mergeCell ref="B3:J3"/>
    <mergeCell ref="B5:C5"/>
    <mergeCell ref="B13:E13"/>
    <mergeCell ref="D5:E5"/>
    <mergeCell ref="H5:I5"/>
    <mergeCell ref="B2:J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3" customWidth="1" min="2" max="2"/>
    <col width="30" customWidth="1" min="3" max="3"/>
    <col width="14" customWidth="1" min="4" max="4"/>
    <col width="17" customWidth="1" min="5" max="5"/>
    <col width="19" customWidth="1" min="6" max="6"/>
    <col width="17" customWidth="1" min="7" max="7"/>
    <col width="19" customWidth="1" min="8" max="8"/>
    <col width="28" customWidth="1" min="9" max="9"/>
    <col width="19" customWidth="1" min="10" max="10"/>
  </cols>
  <sheetData>
    <row r="2">
      <c r="B2" s="1" t="inlineStr">
        <is>
          <t>PROPERTY MANAGEMENT SYSTEM (PMS) FRONT DESK &amp; ROOM INVENTORY</t>
        </is>
      </c>
    </row>
    <row r="4">
      <c r="B4" s="3" t="inlineStr">
        <is>
          <t>Property Name</t>
        </is>
      </c>
      <c r="C4" s="3" t="inlineStr">
        <is>
          <t>Location / Destination</t>
        </is>
      </c>
      <c r="D4" s="3" t="inlineStr">
        <is>
          <t>Total Rooms</t>
        </is>
      </c>
      <c r="E4" s="3" t="inlineStr">
        <is>
          <t>Occupied Rooms</t>
        </is>
      </c>
      <c r="F4" s="3" t="inlineStr">
        <is>
          <t>Occupancy Rate %</t>
        </is>
      </c>
      <c r="G4" s="3" t="inlineStr">
        <is>
          <t>Arrivals Today</t>
        </is>
      </c>
      <c r="H4" s="3" t="inlineStr">
        <is>
          <t>Departures Today</t>
        </is>
      </c>
      <c r="I4" s="3" t="inlineStr">
        <is>
          <t>Digital Mobile Check-in %</t>
        </is>
      </c>
      <c r="J4" s="3" t="inlineStr">
        <is>
          <t>PMS System State</t>
        </is>
      </c>
    </row>
    <row r="5">
      <c r="B5" s="28" t="inlineStr">
        <is>
          <t>The Grand Sovereign Jakarta</t>
        </is>
      </c>
      <c r="C5" s="19" t="inlineStr">
        <is>
          <t>Jakarta CBD (Sudirman)</t>
        </is>
      </c>
      <c r="D5" s="29" t="n">
        <v>420</v>
      </c>
      <c r="E5" s="29" t="n">
        <v>365</v>
      </c>
      <c r="F5" s="58" t="n">
        <v>0.869</v>
      </c>
      <c r="G5" s="29" t="n">
        <v>120</v>
      </c>
      <c r="H5" s="29" t="n">
        <v>115</v>
      </c>
      <c r="I5" s="58" t="n">
        <v>0.65</v>
      </c>
      <c r="J5" s="20" t="inlineStr">
        <is>
          <t>ONLINE_SYNCED</t>
        </is>
      </c>
    </row>
    <row r="6">
      <c r="B6" s="30" t="inlineStr">
        <is>
          <t>Royal Heritage Palace Bali</t>
        </is>
      </c>
      <c r="C6" s="23" t="inlineStr">
        <is>
          <t>Nusa Dua Luxury Beach</t>
        </is>
      </c>
      <c r="D6" s="31" t="n">
        <v>320</v>
      </c>
      <c r="E6" s="31" t="n">
        <v>298</v>
      </c>
      <c r="F6" s="60" t="n">
        <v>0.931</v>
      </c>
      <c r="G6" s="31" t="n">
        <v>95</v>
      </c>
      <c r="H6" s="31" t="n">
        <v>88</v>
      </c>
      <c r="I6" s="60" t="n">
        <v>0.78</v>
      </c>
      <c r="J6" s="24" t="inlineStr">
        <is>
          <t>ONLINE_SYNCED</t>
        </is>
      </c>
    </row>
    <row r="7">
      <c r="B7" s="28" t="inlineStr">
        <is>
          <t>Sovereign Hill Resort Bandung</t>
        </is>
      </c>
      <c r="C7" s="19" t="inlineStr">
        <is>
          <t>Lembang Hills Green</t>
        </is>
      </c>
      <c r="D7" s="29" t="n">
        <v>180</v>
      </c>
      <c r="E7" s="29" t="n">
        <v>155</v>
      </c>
      <c r="F7" s="58" t="n">
        <v>0.861</v>
      </c>
      <c r="G7" s="29" t="n">
        <v>62</v>
      </c>
      <c r="H7" s="29" t="n">
        <v>58</v>
      </c>
      <c r="I7" s="58" t="n">
        <v>0.58</v>
      </c>
      <c r="J7" s="20" t="inlineStr">
        <is>
          <t>ONLINE_SYNCED</t>
        </is>
      </c>
    </row>
    <row r="8">
      <c r="B8" s="30" t="inlineStr">
        <is>
          <t>The Waterfront Lagoon Labuan Bajo</t>
        </is>
      </c>
      <c r="C8" s="23" t="inlineStr">
        <is>
          <t>Komodo Island Marina</t>
        </is>
      </c>
      <c r="D8" s="31" t="n">
        <v>150</v>
      </c>
      <c r="E8" s="31" t="n">
        <v>142</v>
      </c>
      <c r="F8" s="60" t="n">
        <v>0.947</v>
      </c>
      <c r="G8" s="31" t="n">
        <v>45</v>
      </c>
      <c r="H8" s="31" t="n">
        <v>40</v>
      </c>
      <c r="I8" s="60" t="n">
        <v>0.82</v>
      </c>
      <c r="J8" s="24" t="inlineStr">
        <is>
          <t>ONLINE_SYNCED</t>
        </is>
      </c>
    </row>
    <row r="9">
      <c r="B9" s="28" t="inlineStr">
        <is>
          <t>Sovereign City Suites Surabaya</t>
        </is>
      </c>
      <c r="C9" s="19" t="inlineStr">
        <is>
          <t>Tunjungan Commercial</t>
        </is>
      </c>
      <c r="D9" s="29" t="n">
        <v>250</v>
      </c>
      <c r="E9" s="29" t="n">
        <v>210</v>
      </c>
      <c r="F9" s="58" t="n">
        <v>0.84</v>
      </c>
      <c r="G9" s="29" t="n">
        <v>75</v>
      </c>
      <c r="H9" s="29" t="n">
        <v>72</v>
      </c>
      <c r="I9" s="58" t="n">
        <v>0.62</v>
      </c>
      <c r="J9" s="20" t="inlineStr">
        <is>
          <t>ONLINE_SYNCED</t>
        </is>
      </c>
    </row>
    <row r="10">
      <c r="B10" s="30" t="inlineStr">
        <is>
          <t>The Borobudur Sanctuary Jogja</t>
        </is>
      </c>
      <c r="C10" s="23" t="inlineStr">
        <is>
          <t>Magelang Cultural Sanctuary</t>
        </is>
      </c>
      <c r="D10" s="31" t="n">
        <v>120</v>
      </c>
      <c r="E10" s="31" t="n">
        <v>108</v>
      </c>
      <c r="F10" s="60" t="n">
        <v>0.9</v>
      </c>
      <c r="G10" s="31" t="n">
        <v>38</v>
      </c>
      <c r="H10" s="31" t="n">
        <v>35</v>
      </c>
      <c r="I10" s="60" t="n">
        <v>0.7</v>
      </c>
      <c r="J10" s="24" t="inlineStr">
        <is>
          <t>ONLINE_SYNCED</t>
        </is>
      </c>
    </row>
    <row r="11">
      <c r="B11" s="25" t="inlineStr">
        <is>
          <t>TOTAL PORTFOLIO ROOM INVENTORY</t>
        </is>
      </c>
      <c r="C11" s="69" t="n"/>
      <c r="D11" s="33">
        <f>SUM(D5:D10)</f>
        <v/>
      </c>
      <c r="E11" s="33">
        <f>SUM(E5:E10)</f>
        <v/>
      </c>
      <c r="F11" s="70">
        <f>E11/D11</f>
        <v/>
      </c>
      <c r="G11" s="33">
        <f>SUM(G5:G10)</f>
        <v/>
      </c>
      <c r="H11" s="33">
        <f>SUM(H5:H10)</f>
        <v/>
      </c>
      <c r="I11" s="70">
        <f>AVERAGE(I5:I10)</f>
        <v/>
      </c>
      <c r="J11" s="32" t="n"/>
    </row>
  </sheetData>
  <mergeCells count="2">
    <mergeCell ref="B11:C11"/>
    <mergeCell ref="B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5" customWidth="1" min="2" max="2"/>
    <col width="26" customWidth="1" min="3" max="3"/>
    <col width="25" customWidth="1" min="4" max="4"/>
    <col width="28" customWidth="1" min="5" max="5"/>
    <col width="20" customWidth="1" min="6" max="6"/>
    <col width="21" customWidth="1" min="7" max="7"/>
    <col width="21" customWidth="1" min="8" max="8"/>
    <col width="26" customWidth="1" min="9" max="9"/>
    <col width="17" customWidth="1" min="10" max="10"/>
  </cols>
  <sheetData>
    <row r="2">
      <c r="B2" s="1" t="inlineStr">
        <is>
          <t>ONLINE TRAVEL AGENT (OTA) CHANNEL MANAGER &amp; RATE PARITY ENGINE</t>
        </is>
      </c>
    </row>
    <row r="4">
      <c r="B4" s="3" t="inlineStr">
        <is>
          <t>Distribution Channel</t>
        </is>
      </c>
      <c r="C4" s="3" t="inlineStr">
        <is>
          <t>Channel Type</t>
        </is>
      </c>
      <c r="D4" s="3" t="inlineStr">
        <is>
          <t>Daily Room Nights Sold</t>
        </is>
      </c>
      <c r="E4" s="3" t="inlineStr">
        <is>
          <t>Gross Booking Value (IDR)</t>
        </is>
      </c>
      <c r="F4" s="3" t="inlineStr">
        <is>
          <t>Commission Rate %</t>
        </is>
      </c>
      <c r="G4" s="3" t="inlineStr">
        <is>
          <t>Sync Latency (sec)</t>
        </is>
      </c>
      <c r="H4" s="3" t="inlineStr">
        <is>
          <t>Rate Parity Status</t>
        </is>
      </c>
      <c r="I4" s="3" t="inlineStr">
        <is>
          <t>Overbooking Intercepted</t>
        </is>
      </c>
      <c r="J4" s="3" t="inlineStr">
        <is>
          <t>Channel State</t>
        </is>
      </c>
    </row>
    <row r="5">
      <c r="B5" s="28" t="inlineStr">
        <is>
          <t>Direct Brand Website &amp; App</t>
        </is>
      </c>
      <c r="C5" s="19" t="inlineStr">
        <is>
          <t>Brand Direct Channel</t>
        </is>
      </c>
      <c r="D5" s="29" t="n">
        <v>480</v>
      </c>
      <c r="E5" s="29" t="n">
        <v>1152000000</v>
      </c>
      <c r="F5" s="58" t="n">
        <v>0</v>
      </c>
      <c r="G5" s="71" t="n">
        <v>0.4</v>
      </c>
      <c r="H5" s="19" t="inlineStr">
        <is>
          <t>PARITY_LEADER</t>
        </is>
      </c>
      <c r="I5" s="29" t="n">
        <v>0</v>
      </c>
      <c r="J5" s="20" t="inlineStr">
        <is>
          <t>OPTIMAL_ACTIVE</t>
        </is>
      </c>
    </row>
    <row r="6">
      <c r="B6" s="30" t="inlineStr">
        <is>
          <t>Traveloka Enterprise Partner</t>
        </is>
      </c>
      <c r="C6" s="23" t="inlineStr">
        <is>
          <t>Domestic Major OTA</t>
        </is>
      </c>
      <c r="D6" s="31" t="n">
        <v>320</v>
      </c>
      <c r="E6" s="31" t="n">
        <v>704000000</v>
      </c>
      <c r="F6" s="60" t="n">
        <v>0.15</v>
      </c>
      <c r="G6" s="72" t="n">
        <v>1.2</v>
      </c>
      <c r="H6" s="23" t="inlineStr">
        <is>
          <t>PARITY_MATCHED</t>
        </is>
      </c>
      <c r="I6" s="31" t="n">
        <v>0</v>
      </c>
      <c r="J6" s="24" t="inlineStr">
        <is>
          <t>OPTIMAL_ACTIVE</t>
        </is>
      </c>
    </row>
    <row r="7">
      <c r="B7" s="28" t="inlineStr">
        <is>
          <t>Booking.com Global GDS</t>
        </is>
      </c>
      <c r="C7" s="19" t="inlineStr">
        <is>
          <t>International Major OTA</t>
        </is>
      </c>
      <c r="D7" s="29" t="n">
        <v>240</v>
      </c>
      <c r="E7" s="29" t="n">
        <v>576000000</v>
      </c>
      <c r="F7" s="58" t="n">
        <v>0.18</v>
      </c>
      <c r="G7" s="71" t="n">
        <v>1.5</v>
      </c>
      <c r="H7" s="19" t="inlineStr">
        <is>
          <t>PARITY_MATCHED</t>
        </is>
      </c>
      <c r="I7" s="29" t="n">
        <v>0</v>
      </c>
      <c r="J7" s="20" t="inlineStr">
        <is>
          <t>OPTIMAL_ACTIVE</t>
        </is>
      </c>
    </row>
    <row r="8">
      <c r="B8" s="30" t="inlineStr">
        <is>
          <t>Agoda International Network</t>
        </is>
      </c>
      <c r="C8" s="23" t="inlineStr">
        <is>
          <t>Global Wholesale OTA</t>
        </is>
      </c>
      <c r="D8" s="31" t="n">
        <v>185</v>
      </c>
      <c r="E8" s="31" t="n">
        <v>407000000</v>
      </c>
      <c r="F8" s="60" t="n">
        <v>0.17</v>
      </c>
      <c r="G8" s="72" t="n">
        <v>1.8</v>
      </c>
      <c r="H8" s="23" t="inlineStr">
        <is>
          <t>PARITY_MATCHED</t>
        </is>
      </c>
      <c r="I8" s="31" t="n">
        <v>0</v>
      </c>
      <c r="J8" s="24" t="inlineStr">
        <is>
          <t>OPTIMAL_ACTIVE</t>
        </is>
      </c>
    </row>
    <row r="9">
      <c r="B9" s="28" t="inlineStr">
        <is>
          <t>Expedia Partner Central</t>
        </is>
      </c>
      <c r="C9" s="19" t="inlineStr">
        <is>
          <t>North American &amp; EU OTA</t>
        </is>
      </c>
      <c r="D9" s="29" t="n">
        <v>120</v>
      </c>
      <c r="E9" s="29" t="n">
        <v>312000000</v>
      </c>
      <c r="F9" s="58" t="n">
        <v>0.18</v>
      </c>
      <c r="G9" s="71" t="n">
        <v>2</v>
      </c>
      <c r="H9" s="19" t="inlineStr">
        <is>
          <t>PARITY_MATCHED</t>
        </is>
      </c>
      <c r="I9" s="29" t="n">
        <v>0</v>
      </c>
      <c r="J9" s="20" t="inlineStr">
        <is>
          <t>OPTIMAL_ACTIVE</t>
        </is>
      </c>
    </row>
    <row r="10">
      <c r="B10" s="30" t="inlineStr">
        <is>
          <t>Trip.com / Ctrip China</t>
        </is>
      </c>
      <c r="C10" s="23" t="inlineStr">
        <is>
          <t>East Asian Market</t>
        </is>
      </c>
      <c r="D10" s="31" t="n">
        <v>95</v>
      </c>
      <c r="E10" s="31" t="n">
        <v>237500000</v>
      </c>
      <c r="F10" s="60" t="n">
        <v>0.16</v>
      </c>
      <c r="G10" s="72" t="n">
        <v>2.2</v>
      </c>
      <c r="H10" s="23" t="inlineStr">
        <is>
          <t>PARITY_MATCHED</t>
        </is>
      </c>
      <c r="I10" s="31" t="n">
        <v>0</v>
      </c>
      <c r="J10" s="24" t="inlineStr">
        <is>
          <t>OPTIMAL_ACTIVE</t>
        </is>
      </c>
    </row>
    <row r="11">
      <c r="B11" s="25" t="inlineStr">
        <is>
          <t>TOTAL DISTRIBUTION PERFORMANCE</t>
        </is>
      </c>
      <c r="C11" s="69" t="n"/>
      <c r="D11" s="33">
        <f>SUM(D5:D10)</f>
        <v/>
      </c>
      <c r="E11" s="33">
        <f>SUM(E5:E10)</f>
        <v/>
      </c>
      <c r="F11" s="70">
        <f>AVERAGE(F5:F10)</f>
        <v/>
      </c>
      <c r="G11" s="73">
        <f>AVERAGE(G5:G10)</f>
        <v/>
      </c>
      <c r="H11" s="32" t="n"/>
      <c r="I11" s="32" t="n"/>
      <c r="J11" s="32" t="n"/>
    </row>
  </sheetData>
  <mergeCells count="2">
    <mergeCell ref="B11:C11"/>
    <mergeCell ref="B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26" customWidth="1" min="3" max="3"/>
    <col width="18" customWidth="1" min="4" max="4"/>
    <col width="27" customWidth="1" min="5" max="5"/>
    <col width="14" customWidth="1" min="6" max="6"/>
    <col width="23" customWidth="1" min="7" max="7"/>
    <col width="25" customWidth="1" min="8" max="8"/>
    <col width="24" customWidth="1" min="9" max="9"/>
    <col width="25" customWidth="1" min="10" max="10"/>
  </cols>
  <sheetData>
    <row r="2">
      <c r="B2" s="1" t="inlineStr">
        <is>
          <t>REVENUE PER AVAILABLE ROOM (RevPAR) &amp; DYNAMIC YIELD PRICING</t>
        </is>
      </c>
    </row>
    <row r="4">
      <c r="B4" s="3" t="inlineStr">
        <is>
          <t>Property Name</t>
        </is>
      </c>
      <c r="C4" s="3" t="inlineStr">
        <is>
          <t>Room Class</t>
        </is>
      </c>
      <c r="D4" s="3" t="inlineStr">
        <is>
          <t>Available Rooms</t>
        </is>
      </c>
      <c r="E4" s="3" t="inlineStr">
        <is>
          <t>Average Daily Rate (IDR)</t>
        </is>
      </c>
      <c r="F4" s="3" t="inlineStr">
        <is>
          <t>Occupancy %</t>
        </is>
      </c>
      <c r="G4" s="3" t="inlineStr">
        <is>
          <t>RevPAR Formula (IDR)</t>
        </is>
      </c>
      <c r="H4" s="3" t="inlineStr">
        <is>
          <t>Yield Surge Multiplier</t>
        </is>
      </c>
      <c r="I4" s="3" t="inlineStr">
        <is>
          <t>Competitor Rate (IDR)</t>
        </is>
      </c>
      <c r="J4" s="74" t="inlineStr">
        <is>
          <t>Pricing Recommendation</t>
        </is>
      </c>
    </row>
    <row r="5">
      <c r="B5" s="39" t="inlineStr">
        <is>
          <t>The Grand Sovereign Jakarta</t>
        </is>
      </c>
      <c r="C5" s="28" t="inlineStr">
        <is>
          <t>Deluxe King Business</t>
        </is>
      </c>
      <c r="D5" s="29" t="n">
        <v>180</v>
      </c>
      <c r="E5" s="29" t="n">
        <v>2400000</v>
      </c>
      <c r="F5" s="58" t="n">
        <v>0.88</v>
      </c>
      <c r="G5" s="40">
        <f>E5*F5</f>
        <v/>
      </c>
      <c r="H5" s="41" t="n">
        <v>1.25</v>
      </c>
      <c r="I5" s="29" t="n">
        <v>2350000</v>
      </c>
      <c r="J5" s="20" t="inlineStr">
        <is>
          <t>OPTIMAL_MAINTAIN</t>
        </is>
      </c>
    </row>
    <row r="6">
      <c r="B6" s="42" t="inlineStr">
        <is>
          <t>The Grand Sovereign Jakarta</t>
        </is>
      </c>
      <c r="C6" s="30" t="inlineStr">
        <is>
          <t>Executive Suite Club</t>
        </is>
      </c>
      <c r="D6" s="31" t="n">
        <v>60</v>
      </c>
      <c r="E6" s="31" t="n">
        <v>4800000</v>
      </c>
      <c r="F6" s="60" t="n">
        <v>0.92</v>
      </c>
      <c r="G6" s="43">
        <f>E6*F6</f>
        <v/>
      </c>
      <c r="H6" s="44" t="n">
        <v>1.4</v>
      </c>
      <c r="I6" s="31" t="n">
        <v>4600000</v>
      </c>
      <c r="J6" s="24" t="inlineStr">
        <is>
          <t>SURGE_INCREASE_5%</t>
        </is>
      </c>
    </row>
    <row r="7">
      <c r="B7" s="39" t="inlineStr">
        <is>
          <t>Royal Heritage Palace Bali</t>
        </is>
      </c>
      <c r="C7" s="28" t="inlineStr">
        <is>
          <t>Oceanfront Luxury Villa</t>
        </is>
      </c>
      <c r="D7" s="29" t="n">
        <v>80</v>
      </c>
      <c r="E7" s="29" t="n">
        <v>6500000</v>
      </c>
      <c r="F7" s="58" t="n">
        <v>0.95</v>
      </c>
      <c r="G7" s="40">
        <f>E7*F7</f>
        <v/>
      </c>
      <c r="H7" s="41" t="n">
        <v>1.5</v>
      </c>
      <c r="I7" s="29" t="n">
        <v>6200000</v>
      </c>
      <c r="J7" s="20" t="inlineStr">
        <is>
          <t>SURGE_INCREASE_10%</t>
        </is>
      </c>
    </row>
    <row r="8">
      <c r="B8" s="42" t="inlineStr">
        <is>
          <t>Royal Heritage Palace Bali</t>
        </is>
      </c>
      <c r="C8" s="30" t="inlineStr">
        <is>
          <t>Premier Garden Suite</t>
        </is>
      </c>
      <c r="D8" s="31" t="n">
        <v>140</v>
      </c>
      <c r="E8" s="31" t="n">
        <v>3500000</v>
      </c>
      <c r="F8" s="60" t="n">
        <v>0.92</v>
      </c>
      <c r="G8" s="43">
        <f>E8*F8</f>
        <v/>
      </c>
      <c r="H8" s="44" t="n">
        <v>1.3</v>
      </c>
      <c r="I8" s="31" t="n">
        <v>3400000</v>
      </c>
      <c r="J8" s="24" t="inlineStr">
        <is>
          <t>OPTIMAL_MAINTAIN</t>
        </is>
      </c>
    </row>
    <row r="9">
      <c r="B9" s="39" t="inlineStr">
        <is>
          <t>Sovereign Hill Resort Bandung</t>
        </is>
      </c>
      <c r="C9" s="28" t="inlineStr">
        <is>
          <t>Mountain Panorama Suite</t>
        </is>
      </c>
      <c r="D9" s="29" t="n">
        <v>70</v>
      </c>
      <c r="E9" s="29" t="n">
        <v>2100000</v>
      </c>
      <c r="F9" s="58" t="n">
        <v>0.88</v>
      </c>
      <c r="G9" s="40">
        <f>E9*F9</f>
        <v/>
      </c>
      <c r="H9" s="41" t="n">
        <v>1.2</v>
      </c>
      <c r="I9" s="29" t="n">
        <v>2050000</v>
      </c>
      <c r="J9" s="20" t="inlineStr">
        <is>
          <t>OPTIMAL_MAINTAIN</t>
        </is>
      </c>
    </row>
    <row r="10">
      <c r="B10" s="42" t="inlineStr">
        <is>
          <t>The Waterfront Lagoon Labuan Bajo</t>
        </is>
      </c>
      <c r="C10" s="30" t="inlineStr">
        <is>
          <t>Sunset Overwater Villa</t>
        </is>
      </c>
      <c r="D10" s="31" t="n">
        <v>40</v>
      </c>
      <c r="E10" s="31" t="n">
        <v>8200000</v>
      </c>
      <c r="F10" s="60" t="n">
        <v>0.98</v>
      </c>
      <c r="G10" s="43">
        <f>E10*F10</f>
        <v/>
      </c>
      <c r="H10" s="44" t="n">
        <v>1.6</v>
      </c>
      <c r="I10" s="31" t="n">
        <v>7800000</v>
      </c>
      <c r="J10" s="24" t="inlineStr">
        <is>
          <t>SURGE_INCREASE_10%</t>
        </is>
      </c>
    </row>
    <row r="11">
      <c r="B11" s="25" t="inlineStr">
        <is>
          <t>PORTFOLIO AVERAGE RevPAR</t>
        </is>
      </c>
      <c r="C11" s="69" t="n"/>
      <c r="D11" s="33">
        <f>SUM(D5:D10)</f>
        <v/>
      </c>
      <c r="E11" s="33">
        <f>AVERAGE(E5:E10)</f>
        <v/>
      </c>
      <c r="F11" s="70">
        <f>AVERAGE(F5:F10)</f>
        <v/>
      </c>
      <c r="G11" s="33">
        <f>AVERAGE(G5:G10)</f>
        <v/>
      </c>
      <c r="H11" s="32" t="n"/>
      <c r="I11" s="32" t="n"/>
      <c r="J11" s="32" t="n"/>
    </row>
  </sheetData>
  <mergeCells count="2">
    <mergeCell ref="B11:C11"/>
    <mergeCell ref="B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4" customWidth="1" min="2" max="2"/>
    <col width="30" customWidth="1" min="3" max="3"/>
    <col width="26" customWidth="1" min="4" max="4"/>
    <col width="22" customWidth="1" min="5" max="5"/>
    <col width="24" customWidth="1" min="6" max="6"/>
    <col width="21" customWidth="1" min="7" max="7"/>
    <col width="27" customWidth="1" min="8" max="8"/>
    <col width="25" customWidth="1" min="9" max="9"/>
    <col width="19" customWidth="1" min="10" max="10"/>
  </cols>
  <sheetData>
    <row r="2">
      <c r="B2" s="1" t="inlineStr">
        <is>
          <t>SMART ROOM IOT AUTOMATION, KEYLESS ACCESS &amp; ENERGY MANAGEMENT</t>
        </is>
      </c>
    </row>
    <row r="4">
      <c r="B4" s="3" t="inlineStr">
        <is>
          <t>Room / Wing Number</t>
        </is>
      </c>
      <c r="C4" s="3" t="inlineStr">
        <is>
          <t>Property Location</t>
        </is>
      </c>
      <c r="D4" s="3" t="inlineStr">
        <is>
          <t>BLE Keyless Lock Uptime</t>
        </is>
      </c>
      <c r="E4" s="3" t="inlineStr">
        <is>
          <t>HVAC Thermostat (C)</t>
        </is>
      </c>
      <c r="F4" s="3" t="inlineStr">
        <is>
          <t>Presence Sensor (PIR)</t>
        </is>
      </c>
      <c r="G4" s="3" t="inlineStr">
        <is>
          <t>Eco Setback Active</t>
        </is>
      </c>
      <c r="H4" s="3" t="inlineStr">
        <is>
          <t>Daily Energy Saved (kWh)</t>
        </is>
      </c>
      <c r="I4" s="3" t="inlineStr">
        <is>
          <t>Network Gateway Health</t>
        </is>
      </c>
      <c r="J4" s="3" t="inlineStr">
        <is>
          <t>Automation State</t>
        </is>
      </c>
    </row>
    <row r="5">
      <c r="B5" s="19" t="inlineStr">
        <is>
          <t>Room 1201 (Penthouse)</t>
        </is>
      </c>
      <c r="C5" s="7" t="inlineStr">
        <is>
          <t>The Grand Sovereign Jakarta</t>
        </is>
      </c>
      <c r="D5" s="45" t="n">
        <v>0.9995000000000001</v>
      </c>
      <c r="E5" s="71" t="n">
        <v>22.5</v>
      </c>
      <c r="F5" s="19" t="inlineStr">
        <is>
          <t>OCCUPIED_GUEST</t>
        </is>
      </c>
      <c r="G5" s="19" t="inlineStr">
        <is>
          <t>ECO_OFF (In-Room)</t>
        </is>
      </c>
      <c r="H5" s="71" t="n">
        <v>4.5</v>
      </c>
      <c r="I5" s="19" t="inlineStr">
        <is>
          <t>ZIGBEE_MESH_ONLINE</t>
        </is>
      </c>
      <c r="J5" s="20" t="inlineStr">
        <is>
          <t>OPTIMAL_ACTIVE</t>
        </is>
      </c>
    </row>
    <row r="6">
      <c r="B6" s="23" t="inlineStr">
        <is>
          <t>Room 1202 (Executive)</t>
        </is>
      </c>
      <c r="C6" s="5" t="inlineStr">
        <is>
          <t>The Grand Sovereign Jakarta</t>
        </is>
      </c>
      <c r="D6" s="46" t="n">
        <v>0.999</v>
      </c>
      <c r="E6" s="72" t="n">
        <v>26</v>
      </c>
      <c r="F6" s="23" t="inlineStr">
        <is>
          <t>VACANT_UNOCCUPIED</t>
        </is>
      </c>
      <c r="G6" s="23" t="inlineStr">
        <is>
          <t>ECO_ON_SETBACK</t>
        </is>
      </c>
      <c r="H6" s="72" t="n">
        <v>12.8</v>
      </c>
      <c r="I6" s="23" t="inlineStr">
        <is>
          <t>ZIGBEE_MESH_ONLINE</t>
        </is>
      </c>
      <c r="J6" s="24" t="inlineStr">
        <is>
          <t>OPTIMAL_ACTIVE</t>
        </is>
      </c>
    </row>
    <row r="7">
      <c r="B7" s="19" t="inlineStr">
        <is>
          <t>Villa 08 (Oceanfront)</t>
        </is>
      </c>
      <c r="C7" s="7" t="inlineStr">
        <is>
          <t>Royal Heritage Palace Bali</t>
        </is>
      </c>
      <c r="D7" s="45" t="n">
        <v>0.9998</v>
      </c>
      <c r="E7" s="71" t="n">
        <v>23</v>
      </c>
      <c r="F7" s="19" t="inlineStr">
        <is>
          <t>OCCUPIED_GUEST</t>
        </is>
      </c>
      <c r="G7" s="19" t="inlineStr">
        <is>
          <t>ECO_OFF (In-Room)</t>
        </is>
      </c>
      <c r="H7" s="71" t="n">
        <v>6.2</v>
      </c>
      <c r="I7" s="19" t="inlineStr">
        <is>
          <t>LORA_GATEWAY_ONLINE</t>
        </is>
      </c>
      <c r="J7" s="20" t="inlineStr">
        <is>
          <t>OPTIMAL_ACTIVE</t>
        </is>
      </c>
    </row>
    <row r="8">
      <c r="B8" s="23" t="inlineStr">
        <is>
          <t>Villa 09 (Sunset Pool)</t>
        </is>
      </c>
      <c r="C8" s="5" t="inlineStr">
        <is>
          <t>Royal Heritage Palace Bali</t>
        </is>
      </c>
      <c r="D8" s="46" t="n">
        <v>0.9998</v>
      </c>
      <c r="E8" s="72" t="n">
        <v>26.5</v>
      </c>
      <c r="F8" s="23" t="inlineStr">
        <is>
          <t>VACANT_UNOCCUPIED</t>
        </is>
      </c>
      <c r="G8" s="23" t="inlineStr">
        <is>
          <t>ECO_ON_SETBACK</t>
        </is>
      </c>
      <c r="H8" s="72" t="n">
        <v>15.4</v>
      </c>
      <c r="I8" s="23" t="inlineStr">
        <is>
          <t>LORA_GATEWAY_ONLINE</t>
        </is>
      </c>
      <c r="J8" s="24" t="inlineStr">
        <is>
          <t>OPTIMAL_ACTIVE</t>
        </is>
      </c>
    </row>
    <row r="9">
      <c r="B9" s="25" t="inlineStr">
        <is>
          <t>TOTAL ENERGY SAVED</t>
        </is>
      </c>
      <c r="C9" s="75" t="n"/>
      <c r="D9" s="75" t="n"/>
      <c r="E9" s="75" t="n"/>
      <c r="F9" s="75" t="n"/>
      <c r="G9" s="69" t="n"/>
      <c r="H9" s="76">
        <f>SUM(H5:H8)</f>
        <v/>
      </c>
      <c r="I9" s="32" t="n"/>
      <c r="J9" s="32" t="n"/>
    </row>
  </sheetData>
  <mergeCells count="2">
    <mergeCell ref="B9:G9"/>
    <mergeCell ref="B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18" customWidth="1" min="3" max="3"/>
    <col width="20" customWidth="1" min="4" max="4"/>
    <col width="17" customWidth="1" min="5" max="5"/>
    <col width="17" customWidth="1" min="6" max="6"/>
    <col width="21" customWidth="1" min="7" max="7"/>
    <col width="36" customWidth="1" min="8" max="8"/>
    <col width="40" customWidth="1" min="9" max="9"/>
    <col width="18" customWidth="1" min="10" max="10"/>
  </cols>
  <sheetData>
    <row r="2">
      <c r="B2" s="1" t="inlineStr">
        <is>
          <t>SOVEREIGN CLUB GUEST REWARDS, VIP TIERING &amp; REPEAT STAY CRM</t>
        </is>
      </c>
    </row>
    <row r="4">
      <c r="B4" s="3" t="inlineStr">
        <is>
          <t>Member ID</t>
        </is>
      </c>
      <c r="C4" s="3" t="inlineStr">
        <is>
          <t>Guest Full Name</t>
        </is>
      </c>
      <c r="D4" s="3" t="inlineStr">
        <is>
          <t>Loyalty Tier</t>
        </is>
      </c>
      <c r="E4" s="3" t="inlineStr">
        <is>
          <t>Lifetime Stays</t>
        </is>
      </c>
      <c r="F4" s="3" t="inlineStr">
        <is>
          <t>Points Balance</t>
        </is>
      </c>
      <c r="G4" s="3" t="inlineStr">
        <is>
          <t>Annual Spend (IDR)</t>
        </is>
      </c>
      <c r="H4" s="3" t="inlineStr">
        <is>
          <t>Preferred Room Attributes</t>
        </is>
      </c>
      <c r="I4" s="3" t="inlineStr">
        <is>
          <t>Special Amenities Assigned</t>
        </is>
      </c>
      <c r="J4" s="3" t="inlineStr">
        <is>
          <t>Member Standing</t>
        </is>
      </c>
    </row>
    <row r="5">
      <c r="B5" s="19" t="inlineStr">
        <is>
          <t>MEM-VIP-001</t>
        </is>
      </c>
      <c r="C5" s="7" t="inlineStr">
        <is>
          <t>Budi Santoso</t>
        </is>
      </c>
      <c r="D5" s="19" t="inlineStr">
        <is>
          <t>Black Diamond VIP</t>
        </is>
      </c>
      <c r="E5" s="29" t="n">
        <v>42</v>
      </c>
      <c r="F5" s="29" t="n">
        <v>285000</v>
      </c>
      <c r="G5" s="29" t="n">
        <v>185000000</v>
      </c>
      <c r="H5" s="7" t="inlineStr">
        <is>
          <t>High Floor, Feather Pillow, Quiet</t>
        </is>
      </c>
      <c r="I5" s="7" t="inlineStr">
        <is>
          <t>Dom Perignon Champagne + Fruit Basket</t>
        </is>
      </c>
      <c r="J5" s="20" t="inlineStr">
        <is>
          <t>ACTIVE_TIER</t>
        </is>
      </c>
    </row>
    <row r="6">
      <c r="B6" s="23" t="inlineStr">
        <is>
          <t>MEM-VIP-002</t>
        </is>
      </c>
      <c r="C6" s="5" t="inlineStr">
        <is>
          <t>Jessica Wijaya</t>
        </is>
      </c>
      <c r="D6" s="23" t="inlineStr">
        <is>
          <t>Platinum Elite</t>
        </is>
      </c>
      <c r="E6" s="31" t="n">
        <v>28</v>
      </c>
      <c r="F6" s="31" t="n">
        <v>142000</v>
      </c>
      <c r="G6" s="31" t="n">
        <v>95000000</v>
      </c>
      <c r="H6" s="5" t="inlineStr">
        <is>
          <t>Ocean View, Late Checkout 16:00</t>
        </is>
      </c>
      <c r="I6" s="5" t="inlineStr">
        <is>
          <t>Handcrafted Artisan Chocolates</t>
        </is>
      </c>
      <c r="J6" s="24" t="inlineStr">
        <is>
          <t>ACTIVE_TIER</t>
        </is>
      </c>
    </row>
    <row r="7">
      <c r="B7" s="19" t="inlineStr">
        <is>
          <t>MEM-VIP-003</t>
        </is>
      </c>
      <c r="C7" s="7" t="inlineStr">
        <is>
          <t>Rian Pratama</t>
        </is>
      </c>
      <c r="D7" s="19" t="inlineStr">
        <is>
          <t>Gold Ambassador</t>
        </is>
      </c>
      <c r="E7" s="29" t="n">
        <v>18</v>
      </c>
      <c r="F7" s="29" t="n">
        <v>68000</v>
      </c>
      <c r="G7" s="29" t="n">
        <v>48000000</v>
      </c>
      <c r="H7" s="7" t="inlineStr">
        <is>
          <t>Near Elevator, Extra Towels</t>
        </is>
      </c>
      <c r="I7" s="7" t="inlineStr">
        <is>
          <t>Welcome Cocktails for 2</t>
        </is>
      </c>
      <c r="J7" s="20" t="inlineStr">
        <is>
          <t>ACTIVE_TIER</t>
        </is>
      </c>
    </row>
    <row r="8">
      <c r="B8" s="23" t="inlineStr">
        <is>
          <t>MEM-VIP-004</t>
        </is>
      </c>
      <c r="C8" s="5" t="inlineStr">
        <is>
          <t>Dewi Anggraini</t>
        </is>
      </c>
      <c r="D8" s="23" t="inlineStr">
        <is>
          <t>Platinum Elite</t>
        </is>
      </c>
      <c r="E8" s="31" t="n">
        <v>25</v>
      </c>
      <c r="F8" s="31" t="n">
        <v>125000</v>
      </c>
      <c r="G8" s="31" t="n">
        <v>88000000</v>
      </c>
      <c r="H8" s="5" t="inlineStr">
        <is>
          <t>Sunset Facing, Firm Mattress</t>
        </is>
      </c>
      <c r="I8" s="5" t="inlineStr">
        <is>
          <t>Tropical Fruit Plate + Wine</t>
        </is>
      </c>
      <c r="J8" s="24" t="inlineStr">
        <is>
          <t>ACTIVE_TIER</t>
        </is>
      </c>
    </row>
  </sheetData>
  <mergeCells count="1">
    <mergeCell ref="B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24" customWidth="1" min="3" max="3"/>
    <col width="25" customWidth="1" min="4" max="4"/>
    <col width="26" customWidth="1" min="5" max="5"/>
    <col width="29" customWidth="1" min="6" max="6"/>
    <col width="22" customWidth="1" min="7" max="7"/>
    <col width="21" customWidth="1" min="8" max="8"/>
    <col width="21" customWidth="1" min="9" max="9"/>
    <col width="24" customWidth="1" min="10" max="10"/>
  </cols>
  <sheetData>
    <row r="2">
      <c r="B2" s="1" t="inlineStr">
        <is>
          <t>HOUSEKEEPING TURNAROUND TIME &amp; ROOM CLEANLINESS QUALITY SLA</t>
        </is>
      </c>
    </row>
    <row r="4">
      <c r="B4" s="3" t="inlineStr">
        <is>
          <t>Room / Suite ID</t>
        </is>
      </c>
      <c r="C4" s="3" t="inlineStr">
        <is>
          <t>Assigned Housekeeper</t>
        </is>
      </c>
      <c r="D4" s="3" t="inlineStr">
        <is>
          <t>Inspection Supervisor</t>
        </is>
      </c>
      <c r="E4" s="3" t="inlineStr">
        <is>
          <t>Turnaround Target (min)</t>
        </is>
      </c>
      <c r="F4" s="3" t="inlineStr">
        <is>
          <t>Actual Cleaning Time (min)</t>
        </is>
      </c>
      <c r="G4" s="3" t="inlineStr">
        <is>
          <t>Audit Score (0-100)</t>
        </is>
      </c>
      <c r="H4" s="3" t="inlineStr">
        <is>
          <t>Minibar Reconciled</t>
        </is>
      </c>
      <c r="I4" s="3" t="inlineStr">
        <is>
          <t>RFID Linen Tracked</t>
        </is>
      </c>
      <c r="J4" s="3" t="inlineStr">
        <is>
          <t>Room Inspection State</t>
        </is>
      </c>
    </row>
    <row r="5">
      <c r="B5" s="19" t="inlineStr">
        <is>
          <t>Room 1201 (Suite)</t>
        </is>
      </c>
      <c r="C5" s="7" t="inlineStr">
        <is>
          <t>Suparman (Staff A)</t>
        </is>
      </c>
      <c r="D5" s="7" t="inlineStr">
        <is>
          <t>Ibu Siti (Supervisor)</t>
        </is>
      </c>
      <c r="E5" s="29" t="n">
        <v>45</v>
      </c>
      <c r="F5" s="29" t="n">
        <v>38</v>
      </c>
      <c r="G5" s="71" t="n">
        <v>99.5</v>
      </c>
      <c r="H5" s="19" t="inlineStr">
        <is>
          <t>VERIFIED_RESTOCKED</t>
        </is>
      </c>
      <c r="I5" s="19" t="inlineStr">
        <is>
          <t>RFID_VERIFIED</t>
        </is>
      </c>
      <c r="J5" s="20" t="inlineStr">
        <is>
          <t>INSPECTED_READY</t>
        </is>
      </c>
    </row>
    <row r="6">
      <c r="B6" s="23" t="inlineStr">
        <is>
          <t>Room 1202 (Deluxe)</t>
        </is>
      </c>
      <c r="C6" s="5" t="inlineStr">
        <is>
          <t>Wahyudi (Staff B)</t>
        </is>
      </c>
      <c r="D6" s="5" t="inlineStr">
        <is>
          <t>Ibu Siti (Supervisor)</t>
        </is>
      </c>
      <c r="E6" s="31" t="n">
        <v>30</v>
      </c>
      <c r="F6" s="31" t="n">
        <v>26</v>
      </c>
      <c r="G6" s="72" t="n">
        <v>98</v>
      </c>
      <c r="H6" s="23" t="inlineStr">
        <is>
          <t>VERIFIED_RESTOCKED</t>
        </is>
      </c>
      <c r="I6" s="23" t="inlineStr">
        <is>
          <t>RFID_VERIFIED</t>
        </is>
      </c>
      <c r="J6" s="24" t="inlineStr">
        <is>
          <t>INSPECTED_READY</t>
        </is>
      </c>
    </row>
    <row r="7">
      <c r="B7" s="19" t="inlineStr">
        <is>
          <t>Villa 08 (Oceanfront)</t>
        </is>
      </c>
      <c r="C7" s="7" t="inlineStr">
        <is>
          <t>Made Sujana (Staff C)</t>
        </is>
      </c>
      <c r="D7" s="7" t="inlineStr">
        <is>
          <t>Pak Wayan (Supervisor)</t>
        </is>
      </c>
      <c r="E7" s="29" t="n">
        <v>60</v>
      </c>
      <c r="F7" s="29" t="n">
        <v>52</v>
      </c>
      <c r="G7" s="71" t="n">
        <v>100</v>
      </c>
      <c r="H7" s="19" t="inlineStr">
        <is>
          <t>VERIFIED_RESTOCKED</t>
        </is>
      </c>
      <c r="I7" s="19" t="inlineStr">
        <is>
          <t>RFID_VERIFIED</t>
        </is>
      </c>
      <c r="J7" s="20" t="inlineStr">
        <is>
          <t>INSPECTED_READY</t>
        </is>
      </c>
    </row>
    <row r="8">
      <c r="B8" s="23" t="inlineStr">
        <is>
          <t>Villa 09 (Pool Villa)</t>
        </is>
      </c>
      <c r="C8" s="5" t="inlineStr">
        <is>
          <t>Ketut Artha (Staff D)</t>
        </is>
      </c>
      <c r="D8" s="5" t="inlineStr">
        <is>
          <t>Pak Wayan (Supervisor)</t>
        </is>
      </c>
      <c r="E8" s="31" t="n">
        <v>60</v>
      </c>
      <c r="F8" s="31" t="n">
        <v>55</v>
      </c>
      <c r="G8" s="72" t="n">
        <v>99</v>
      </c>
      <c r="H8" s="23" t="inlineStr">
        <is>
          <t>VERIFIED_RESTOCKED</t>
        </is>
      </c>
      <c r="I8" s="23" t="inlineStr">
        <is>
          <t>RFID_VERIFIED</t>
        </is>
      </c>
      <c r="J8" s="24" t="inlineStr">
        <is>
          <t>INSPECTED_READY</t>
        </is>
      </c>
    </row>
    <row r="9">
      <c r="B9" s="25" t="inlineStr">
        <is>
          <t>AVERAGE CLEANING TIME (MIN)</t>
        </is>
      </c>
      <c r="C9" s="75" t="n"/>
      <c r="D9" s="75" t="n"/>
      <c r="E9" s="69" t="n"/>
      <c r="F9" s="73">
        <f>AVERAGE(F5:F8)</f>
        <v/>
      </c>
      <c r="G9" s="73">
        <f>AVERAGE(G5:G8)</f>
        <v/>
      </c>
      <c r="H9" s="32" t="n"/>
      <c r="I9" s="32" t="n"/>
      <c r="J9" s="32" t="n"/>
    </row>
  </sheetData>
  <mergeCells count="2">
    <mergeCell ref="B9:E9"/>
    <mergeCell ref="B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5" customWidth="1" min="2" max="2"/>
    <col width="26" customWidth="1" min="3" max="3"/>
    <col width="24" customWidth="1" min="4" max="4"/>
    <col width="28" customWidth="1" min="5" max="5"/>
    <col width="26" customWidth="1" min="6" max="6"/>
    <col width="14" customWidth="1" min="7" max="7"/>
    <col width="18" customWidth="1" min="8" max="8"/>
    <col width="33" customWidth="1" min="9" max="9"/>
    <col width="17" customWidth="1" min="10" max="10"/>
  </cols>
  <sheetData>
    <row r="2">
      <c r="B2" s="1" t="inlineStr">
        <is>
          <t>FOOD &amp; BEVERAGE (F&amp;B) RESTAURANT POS, IN-ROOM DINING &amp; REVENUE</t>
        </is>
      </c>
    </row>
    <row r="4">
      <c r="B4" s="3" t="inlineStr">
        <is>
          <t>F&amp;B Outlet Name</t>
        </is>
      </c>
      <c r="C4" s="3" t="inlineStr">
        <is>
          <t>Outlet Concept</t>
        </is>
      </c>
      <c r="D4" s="3" t="inlineStr">
        <is>
          <t>Daily Covers / Orders</t>
        </is>
      </c>
      <c r="E4" s="3" t="inlineStr">
        <is>
          <t>Daily Gross Revenue (IDR)</t>
        </is>
      </c>
      <c r="F4" s="3" t="inlineStr">
        <is>
          <t>Avg Spend / Cover (IDR)</t>
        </is>
      </c>
      <c r="G4" s="3" t="inlineStr">
        <is>
          <t>Food Cost %</t>
        </is>
      </c>
      <c r="H4" s="3" t="inlineStr">
        <is>
          <t>Beverage Cost %</t>
        </is>
      </c>
      <c r="I4" s="3" t="inlineStr">
        <is>
          <t>Kitchen Order Ticket SLA (min)</t>
        </is>
      </c>
      <c r="J4" s="3" t="inlineStr">
        <is>
          <t>Outlet Health</t>
        </is>
      </c>
    </row>
    <row r="5">
      <c r="B5" s="28" t="inlineStr">
        <is>
          <t>The Grand Pavilion Grill</t>
        </is>
      </c>
      <c r="C5" s="19" t="inlineStr">
        <is>
          <t>Fine Dining Steakhouse</t>
        </is>
      </c>
      <c r="D5" s="29" t="n">
        <v>145</v>
      </c>
      <c r="E5" s="29" t="n">
        <v>185000000</v>
      </c>
      <c r="F5" s="29" t="n">
        <v>1275000</v>
      </c>
      <c r="G5" s="58" t="n">
        <v>0.285</v>
      </c>
      <c r="H5" s="58" t="n">
        <v>0.18</v>
      </c>
      <c r="I5" s="71" t="n">
        <v>16.5</v>
      </c>
      <c r="J5" s="20" t="inlineStr">
        <is>
          <t>OPTIMAL_ACTIVE</t>
        </is>
      </c>
    </row>
    <row r="6">
      <c r="B6" s="30" t="inlineStr">
        <is>
          <t>Sovereign Sky Lounge L52</t>
        </is>
      </c>
      <c r="C6" s="23" t="inlineStr">
        <is>
          <t>Cocktail &amp; Tapas Bar</t>
        </is>
      </c>
      <c r="D6" s="31" t="n">
        <v>220</v>
      </c>
      <c r="E6" s="31" t="n">
        <v>142000000</v>
      </c>
      <c r="F6" s="31" t="n">
        <v>645000</v>
      </c>
      <c r="G6" s="60" t="n">
        <v>0.22</v>
      </c>
      <c r="H6" s="60" t="n">
        <v>0.165</v>
      </c>
      <c r="I6" s="72" t="n">
        <v>8.5</v>
      </c>
      <c r="J6" s="24" t="inlineStr">
        <is>
          <t>OPTIMAL_ACTIVE</t>
        </is>
      </c>
    </row>
    <row r="7">
      <c r="B7" s="28" t="inlineStr">
        <is>
          <t>In-Room Dining 24 Hours</t>
        </is>
      </c>
      <c r="C7" s="19" t="inlineStr">
        <is>
          <t>Room Service Culinary</t>
        </is>
      </c>
      <c r="D7" s="29" t="n">
        <v>95</v>
      </c>
      <c r="E7" s="29" t="n">
        <v>68000000</v>
      </c>
      <c r="F7" s="29" t="n">
        <v>715000</v>
      </c>
      <c r="G7" s="58" t="n">
        <v>0.26</v>
      </c>
      <c r="H7" s="58" t="n">
        <v>0.19</v>
      </c>
      <c r="I7" s="71" t="n">
        <v>24</v>
      </c>
      <c r="J7" s="20" t="inlineStr">
        <is>
          <t>OPTIMAL_ACTIVE</t>
        </is>
      </c>
    </row>
    <row r="8">
      <c r="B8" s="30" t="inlineStr">
        <is>
          <t>Ocean Breeze Seafood Bali</t>
        </is>
      </c>
      <c r="C8" s="23" t="inlineStr">
        <is>
          <t>Beachfront Grill Dining</t>
        </is>
      </c>
      <c r="D8" s="31" t="n">
        <v>280</v>
      </c>
      <c r="E8" s="31" t="n">
        <v>310000000</v>
      </c>
      <c r="F8" s="31" t="n">
        <v>1107000</v>
      </c>
      <c r="G8" s="60" t="n">
        <v>0.29</v>
      </c>
      <c r="H8" s="60" t="n">
        <v>0.175</v>
      </c>
      <c r="I8" s="72" t="n">
        <v>18</v>
      </c>
      <c r="J8" s="24" t="inlineStr">
        <is>
          <t>OPTIMAL_ACTIVE</t>
        </is>
      </c>
    </row>
    <row r="9">
      <c r="B9" s="25" t="inlineStr">
        <is>
          <t>TOTAL F&amp;B REVENUE</t>
        </is>
      </c>
      <c r="C9" s="69" t="n"/>
      <c r="D9" s="33">
        <f>SUM(D5:D8)</f>
        <v/>
      </c>
      <c r="E9" s="33">
        <f>SUM(E5:E8)</f>
        <v/>
      </c>
      <c r="F9" s="33">
        <f>E9/D9</f>
        <v/>
      </c>
      <c r="G9" s="70">
        <f>AVERAGE(G5:G8)</f>
        <v/>
      </c>
      <c r="H9" s="32" t="n"/>
      <c r="I9" s="32" t="n"/>
      <c r="J9" s="32" t="n"/>
    </row>
  </sheetData>
  <mergeCells count="2">
    <mergeCell ref="B9:C9"/>
    <mergeCell ref="B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6" customWidth="1" min="2" max="2"/>
    <col width="29" customWidth="1" min="3" max="3"/>
    <col width="31" customWidth="1" min="4" max="4"/>
    <col width="24" customWidth="1" min="5" max="5"/>
    <col width="17" customWidth="1" min="6" max="6"/>
    <col width="23" customWidth="1" min="7" max="7"/>
    <col width="26" customWidth="1" min="8" max="8"/>
    <col width="26" customWidth="1" min="9" max="9"/>
    <col width="17" customWidth="1" min="10" max="10"/>
  </cols>
  <sheetData>
    <row r="2">
      <c r="B2" s="1" t="inlineStr">
        <is>
          <t>MICE (MEETINGS, INCENTIVES, CONVENTIONS &amp; EXHIBITIONS) BOOKINGS</t>
        </is>
      </c>
    </row>
    <row r="4">
      <c r="B4" s="3" t="inlineStr">
        <is>
          <t>Event Booking ID</t>
        </is>
      </c>
      <c r="C4" s="3" t="inlineStr">
        <is>
          <t>Client Organization</t>
        </is>
      </c>
      <c r="D4" s="3" t="inlineStr">
        <is>
          <t>Function Venue Space</t>
        </is>
      </c>
      <c r="E4" s="3" t="inlineStr">
        <is>
          <t>Event Type</t>
        </is>
      </c>
      <c r="F4" s="3" t="inlineStr">
        <is>
          <t>Delegate Count</t>
        </is>
      </c>
      <c r="G4" s="3" t="inlineStr">
        <is>
          <t>Contract Value (IDR)</t>
        </is>
      </c>
      <c r="H4" s="3" t="inlineStr">
        <is>
          <t>Deposit Collected (IDR)</t>
        </is>
      </c>
      <c r="I4" s="3" t="inlineStr">
        <is>
          <t>AV / Tech Setup</t>
        </is>
      </c>
      <c r="J4" s="3" t="inlineStr">
        <is>
          <t>Booking State</t>
        </is>
      </c>
    </row>
    <row r="5">
      <c r="B5" s="19" t="inlineStr">
        <is>
          <t>MICE-2026-081</t>
        </is>
      </c>
      <c r="C5" s="7" t="inlineStr">
        <is>
          <t>Kementerian Keuangan RI</t>
        </is>
      </c>
      <c r="D5" s="7" t="inlineStr">
        <is>
          <t>Grand Nusantara Ballroom</t>
        </is>
      </c>
      <c r="E5" s="19" t="inlineStr">
        <is>
          <t>International Seminar</t>
        </is>
      </c>
      <c r="F5" s="29" t="n">
        <v>850</v>
      </c>
      <c r="G5" s="29" t="n">
        <v>480000000</v>
      </c>
      <c r="H5" s="29" t="n">
        <v>480000000</v>
      </c>
      <c r="I5" s="19" t="inlineStr">
        <is>
          <t>LED_WALL_HYBRID_4K</t>
        </is>
      </c>
      <c r="J5" s="20" t="inlineStr">
        <is>
          <t>CONFIRMED_PAID</t>
        </is>
      </c>
    </row>
    <row r="6">
      <c r="B6" s="23" t="inlineStr">
        <is>
          <t>MICE-2026-082</t>
        </is>
      </c>
      <c r="C6" s="5" t="inlineStr">
        <is>
          <t>PT Telkom Indonesia Tbk</t>
        </is>
      </c>
      <c r="D6" s="5" t="inlineStr">
        <is>
          <t>Cendrawasih Hall 1-3</t>
        </is>
      </c>
      <c r="E6" s="23" t="inlineStr">
        <is>
          <t>Annual Tech Summit</t>
        </is>
      </c>
      <c r="F6" s="31" t="n">
        <v>450</v>
      </c>
      <c r="G6" s="31" t="n">
        <v>260000000</v>
      </c>
      <c r="H6" s="31" t="n">
        <v>260000000</v>
      </c>
      <c r="I6" s="23" t="inlineStr">
        <is>
          <t>HIGH_SPEED_WIFI_6</t>
        </is>
      </c>
      <c r="J6" s="24" t="inlineStr">
        <is>
          <t>CONFIRMED_PAID</t>
        </is>
      </c>
    </row>
    <row r="7">
      <c r="B7" s="19" t="inlineStr">
        <is>
          <t>MICE-2026-083</t>
        </is>
      </c>
      <c r="C7" s="7" t="inlineStr">
        <is>
          <t>Wedding of Kevin &amp; Jessica</t>
        </is>
      </c>
      <c r="D7" s="7" t="inlineStr">
        <is>
          <t>Grand Nusantara Ballroom</t>
        </is>
      </c>
      <c r="E7" s="19" t="inlineStr">
        <is>
          <t>Luxury Gala Wedding</t>
        </is>
      </c>
      <c r="F7" s="29" t="n">
        <v>1200</v>
      </c>
      <c r="G7" s="29" t="n">
        <v>850000000</v>
      </c>
      <c r="H7" s="29" t="n">
        <v>850000000</v>
      </c>
      <c r="I7" s="19" t="inlineStr">
        <is>
          <t>INTELLIGENT_STAGE_LIGHT</t>
        </is>
      </c>
      <c r="J7" s="20" t="inlineStr">
        <is>
          <t>CONFIRMED_PAID</t>
        </is>
      </c>
    </row>
    <row r="8">
      <c r="B8" s="23" t="inlineStr">
        <is>
          <t>MICE-2026-084</t>
        </is>
      </c>
      <c r="C8" s="5" t="inlineStr">
        <is>
          <t>ASEAN Banking Council</t>
        </is>
      </c>
      <c r="D8" s="5" t="inlineStr">
        <is>
          <t>Royal Bali Convention Center</t>
        </is>
      </c>
      <c r="E8" s="23" t="inlineStr">
        <is>
          <t>Regional Summit</t>
        </is>
      </c>
      <c r="F8" s="31" t="n">
        <v>350</v>
      </c>
      <c r="G8" s="31" t="n">
        <v>390000000</v>
      </c>
      <c r="H8" s="31" t="n">
        <v>390000000</v>
      </c>
      <c r="I8" s="23" t="inlineStr">
        <is>
          <t>INTERPRETER_BOOTH_SIM</t>
        </is>
      </c>
      <c r="J8" s="24" t="inlineStr">
        <is>
          <t>CONFIRMED_PAID</t>
        </is>
      </c>
    </row>
    <row r="9">
      <c r="B9" s="25" t="inlineStr">
        <is>
          <t>TOTAL MICE CONTRACT REVENUE</t>
        </is>
      </c>
      <c r="C9" s="75" t="n"/>
      <c r="D9" s="75" t="n"/>
      <c r="E9" s="69" t="n"/>
      <c r="F9" s="33">
        <f>SUM(F5:F8)</f>
        <v/>
      </c>
      <c r="G9" s="33">
        <f>SUM(G5:G8)</f>
        <v/>
      </c>
      <c r="H9" s="33">
        <f>SUM(H5:H8)</f>
        <v/>
      </c>
      <c r="I9" s="32" t="n"/>
      <c r="J9" s="32" t="n"/>
    </row>
  </sheetData>
  <mergeCells count="2">
    <mergeCell ref="B9:E9"/>
    <mergeCell ref="B2:J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61" customWidth="1" min="2" max="2"/>
    <col width="32" customWidth="1" min="3" max="3"/>
    <col width="23" customWidth="1" min="4" max="4"/>
    <col width="22" customWidth="1" min="5" max="5"/>
    <col width="20" customWidth="1" min="6" max="6"/>
    <col width="28" customWidth="1" min="7" max="7"/>
    <col width="23" customWidth="1" min="8" max="8"/>
    <col width="20" customWidth="1" min="9" max="9"/>
    <col width="18" customWidth="1" min="10" max="10"/>
  </cols>
  <sheetData>
    <row r="2">
      <c r="B2" s="1" t="inlineStr">
        <is>
          <t>HOTEL OPERATIONAL PROCUREMENT, AMENITIES &amp; LINEN INVENTORY</t>
        </is>
      </c>
    </row>
    <row r="4">
      <c r="B4" s="3" t="inlineStr">
        <is>
          <t>Category Supply</t>
        </is>
      </c>
      <c r="C4" s="3" t="inlineStr">
        <is>
          <t>Primary Supplier</t>
        </is>
      </c>
      <c r="D4" s="3" t="inlineStr">
        <is>
          <t>Stock On Hand (Days)</t>
        </is>
      </c>
      <c r="E4" s="3" t="inlineStr">
        <is>
          <t>Monthly Consumption</t>
        </is>
      </c>
      <c r="F4" s="3" t="inlineStr">
        <is>
          <t>Reorder Threshold</t>
        </is>
      </c>
      <c r="G4" s="3" t="inlineStr">
        <is>
          <t>Cost per Key / Room (IDR)</t>
        </is>
      </c>
      <c r="H4" s="3" t="inlineStr">
        <is>
          <t>Quality Compliance %</t>
        </is>
      </c>
      <c r="I4" s="3" t="inlineStr">
        <is>
          <t>Fulfillment SLA %</t>
        </is>
      </c>
      <c r="J4" s="3" t="inlineStr">
        <is>
          <t>Supply Health</t>
        </is>
      </c>
    </row>
    <row r="5">
      <c r="B5" s="28" t="inlineStr">
        <is>
          <t>Luxury Eco Bathroom Amenities</t>
        </is>
      </c>
      <c r="C5" s="28" t="inlineStr">
        <is>
          <t>PT Indo Botanical Natural</t>
        </is>
      </c>
      <c r="D5" s="29" t="n">
        <v>45</v>
      </c>
      <c r="E5" s="29" t="n">
        <v>18500</v>
      </c>
      <c r="F5" s="29" t="n">
        <v>5000</v>
      </c>
      <c r="G5" s="29" t="n">
        <v>48500</v>
      </c>
      <c r="H5" s="58" t="n">
        <v>1</v>
      </c>
      <c r="I5" s="58" t="n">
        <v>0.995</v>
      </c>
      <c r="J5" s="20" t="inlineStr">
        <is>
          <t>HEALTHY_STOCKED</t>
        </is>
      </c>
    </row>
    <row r="6">
      <c r="B6" s="30" t="inlineStr">
        <is>
          <t>Egyptian Cotton Bed Linen 400TC</t>
        </is>
      </c>
      <c r="C6" s="30" t="inlineStr">
        <is>
          <t>PT Textile Indah Luxury</t>
        </is>
      </c>
      <c r="D6" s="31" t="n">
        <v>60</v>
      </c>
      <c r="E6" s="31" t="n">
        <v>4200</v>
      </c>
      <c r="F6" s="31" t="n">
        <v>1000</v>
      </c>
      <c r="G6" s="31" t="n">
        <v>85000</v>
      </c>
      <c r="H6" s="60" t="n">
        <v>0.998</v>
      </c>
      <c r="I6" s="60" t="n">
        <v>0.992</v>
      </c>
      <c r="J6" s="24" t="inlineStr">
        <is>
          <t>HEALTHY_STOCKED</t>
        </is>
      </c>
    </row>
    <row r="7">
      <c r="B7" s="28" t="inlineStr">
        <is>
          <t>Gourmet Coffee Beans &amp; Tea</t>
        </is>
      </c>
      <c r="C7" s="28" t="inlineStr">
        <is>
          <t>PT Artisan Beverage Indonesia</t>
        </is>
      </c>
      <c r="D7" s="29" t="n">
        <v>30</v>
      </c>
      <c r="E7" s="29" t="n">
        <v>2400</v>
      </c>
      <c r="F7" s="29" t="n">
        <v>500</v>
      </c>
      <c r="G7" s="29" t="n">
        <v>22000</v>
      </c>
      <c r="H7" s="58" t="n">
        <v>1</v>
      </c>
      <c r="I7" s="58" t="n">
        <v>1</v>
      </c>
      <c r="J7" s="20" t="inlineStr">
        <is>
          <t>HEALTHY_STOCKED</t>
        </is>
      </c>
    </row>
    <row r="8">
      <c r="B8" s="30" t="inlineStr">
        <is>
          <t>Eco Laundry Chemicals</t>
        </is>
      </c>
      <c r="C8" s="30" t="inlineStr">
        <is>
          <t>PT Ecolab Indonesia</t>
        </is>
      </c>
      <c r="D8" s="31" t="n">
        <v>40</v>
      </c>
      <c r="E8" s="31" t="n">
        <v>1800</v>
      </c>
      <c r="F8" s="31" t="n">
        <v>400</v>
      </c>
      <c r="G8" s="31" t="n">
        <v>18500</v>
      </c>
      <c r="H8" s="60" t="n">
        <v>1</v>
      </c>
      <c r="I8" s="60" t="n">
        <v>0.99</v>
      </c>
      <c r="J8" s="24" t="inlineStr">
        <is>
          <t>HEALTHY_STOCKED</t>
        </is>
      </c>
    </row>
  </sheetData>
  <mergeCells count="1">
    <mergeCell ref="B2:J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24" customWidth="1" min="3" max="3"/>
    <col width="23" customWidth="1" min="4" max="4"/>
    <col width="22" customWidth="1" min="5" max="5"/>
    <col width="23" customWidth="1" min="6" max="6"/>
    <col width="25" customWidth="1" min="7" max="7"/>
    <col width="24" customWidth="1" min="8" max="8"/>
    <col width="23" customWidth="1" min="9" max="9"/>
    <col width="22" customWidth="1" min="10" max="10"/>
  </cols>
  <sheetData>
    <row r="2">
      <c r="B2" s="1" t="inlineStr">
        <is>
          <t>GUEST SATISFACTION (CSAT), REPUTATION &amp; SENTIMENT ANALYTICS</t>
        </is>
      </c>
    </row>
    <row r="4">
      <c r="B4" s="3" t="inlineStr">
        <is>
          <t>Review Platform Source</t>
        </is>
      </c>
      <c r="C4" s="3" t="inlineStr">
        <is>
          <t>Total Monthly Reviews</t>
        </is>
      </c>
      <c r="D4" s="3" t="inlineStr">
        <is>
          <t>Positive Sentiment %</t>
        </is>
      </c>
      <c r="E4" s="3" t="inlineStr">
        <is>
          <t>Neutral Sentiment %</t>
        </is>
      </c>
      <c r="F4" s="3" t="inlineStr">
        <is>
          <t>Negative Sentiment %</t>
        </is>
      </c>
      <c r="G4" s="3" t="inlineStr">
        <is>
          <t>Avg Review Score (1-5)</t>
        </is>
      </c>
      <c r="H4" s="3" t="inlineStr">
        <is>
          <t>Management Response %</t>
        </is>
      </c>
      <c r="I4" s="3" t="inlineStr">
        <is>
          <t>Avg Reply Time (Hrs)</t>
        </is>
      </c>
      <c r="J4" s="3" t="inlineStr">
        <is>
          <t>Platform Standing</t>
        </is>
      </c>
    </row>
    <row r="5">
      <c r="B5" s="28" t="inlineStr">
        <is>
          <t>TripAdvisor Travelers Choice</t>
        </is>
      </c>
      <c r="C5" s="29" t="n">
        <v>420</v>
      </c>
      <c r="D5" s="58" t="n">
        <v>0.945</v>
      </c>
      <c r="E5" s="58" t="n">
        <v>0.04</v>
      </c>
      <c r="F5" s="58" t="n">
        <v>0.015</v>
      </c>
      <c r="G5" s="48" t="n">
        <v>4.85</v>
      </c>
      <c r="H5" s="58" t="n">
        <v>1</v>
      </c>
      <c r="I5" s="48" t="n">
        <v>2.4</v>
      </c>
      <c r="J5" s="20" t="inlineStr">
        <is>
          <t>TOP_RATED_EXCELLENT</t>
        </is>
      </c>
    </row>
    <row r="6">
      <c r="B6" s="30" t="inlineStr">
        <is>
          <t>Google Maps Business Reviews</t>
        </is>
      </c>
      <c r="C6" s="31" t="n">
        <v>850</v>
      </c>
      <c r="D6" s="60" t="n">
        <v>0.93</v>
      </c>
      <c r="E6" s="60" t="n">
        <v>0.052</v>
      </c>
      <c r="F6" s="60" t="n">
        <v>0.018</v>
      </c>
      <c r="G6" s="49" t="n">
        <v>4.8</v>
      </c>
      <c r="H6" s="60" t="n">
        <v>0.995</v>
      </c>
      <c r="I6" s="49" t="n">
        <v>3.1</v>
      </c>
      <c r="J6" s="24" t="inlineStr">
        <is>
          <t>TOP_RATED_EXCELLENT</t>
        </is>
      </c>
    </row>
    <row r="7">
      <c r="B7" s="28" t="inlineStr">
        <is>
          <t>Booking.com Verified Guest</t>
        </is>
      </c>
      <c r="C7" s="29" t="n">
        <v>340</v>
      </c>
      <c r="D7" s="58" t="n">
        <v>0.95</v>
      </c>
      <c r="E7" s="58" t="n">
        <v>0.038</v>
      </c>
      <c r="F7" s="58" t="n">
        <v>0.012</v>
      </c>
      <c r="G7" s="48" t="n">
        <v>4.9</v>
      </c>
      <c r="H7" s="58" t="n">
        <v>1</v>
      </c>
      <c r="I7" s="48" t="n">
        <v>1.8</v>
      </c>
      <c r="J7" s="20" t="inlineStr">
        <is>
          <t>TOP_RATED_EXCELLENT</t>
        </is>
      </c>
    </row>
    <row r="8">
      <c r="B8" s="30" t="inlineStr">
        <is>
          <t>Traveloka Verified Stays</t>
        </is>
      </c>
      <c r="C8" s="31" t="n">
        <v>480</v>
      </c>
      <c r="D8" s="60" t="n">
        <v>0.96</v>
      </c>
      <c r="E8" s="60" t="n">
        <v>0.032</v>
      </c>
      <c r="F8" s="60" t="n">
        <v>0.008</v>
      </c>
      <c r="G8" s="49" t="n">
        <v>4.92</v>
      </c>
      <c r="H8" s="60" t="n">
        <v>1</v>
      </c>
      <c r="I8" s="49" t="n">
        <v>2</v>
      </c>
      <c r="J8" s="24" t="inlineStr">
        <is>
          <t>TOP_RATED_EXCELLENT</t>
        </is>
      </c>
    </row>
    <row r="9">
      <c r="B9" s="25" t="inlineStr">
        <is>
          <t>TOTAL GUEST REVIEWS</t>
        </is>
      </c>
      <c r="C9" s="33">
        <f>SUM(C5:C8)</f>
        <v/>
      </c>
      <c r="D9" s="70">
        <f>AVERAGE(D5:D8)</f>
        <v/>
      </c>
      <c r="E9" s="32" t="n"/>
      <c r="F9" s="32" t="n"/>
      <c r="G9" s="50">
        <f>AVERAGE(G5:G8)</f>
        <v/>
      </c>
      <c r="H9" s="32" t="n"/>
      <c r="I9" s="32" t="n"/>
      <c r="J9" s="32" t="n"/>
    </row>
  </sheetData>
  <mergeCells count="1">
    <mergeCell ref="B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58" customWidth="1" min="2" max="2"/>
    <col width="28" customWidth="1" min="3" max="3"/>
    <col width="36" customWidth="1" min="4" max="4"/>
    <col width="24" customWidth="1" min="5" max="5"/>
    <col width="28" customWidth="1" min="6" max="6"/>
    <col width="22" customWidth="1" min="7" max="7"/>
    <col width="25" customWidth="1" min="8" max="8"/>
    <col width="19" customWidth="1" min="9" max="9"/>
    <col width="19" customWidth="1" min="10" max="10"/>
  </cols>
  <sheetData>
    <row r="2">
      <c r="B2" s="1" t="inlineStr">
        <is>
          <t>HOTEL GUEST PRIVACY, PCI-DSS CARD DATA &amp; WI-FI SECURITY</t>
        </is>
      </c>
    </row>
    <row r="4">
      <c r="B4" s="3" t="inlineStr">
        <is>
          <t>Hospitality Asset / Domain</t>
        </is>
      </c>
      <c r="C4" s="3" t="inlineStr">
        <is>
          <t>Security Standard Mandate</t>
        </is>
      </c>
      <c r="D4" s="3" t="inlineStr">
        <is>
          <t>Threat Vector Defended</t>
        </is>
      </c>
      <c r="E4" s="3" t="inlineStr">
        <is>
          <t>Card Data Tokenized %</t>
        </is>
      </c>
      <c r="F4" s="3" t="inlineStr">
        <is>
          <t>Captive Portal Isolation</t>
        </is>
      </c>
      <c r="G4" s="3" t="inlineStr">
        <is>
          <t>WAF Blocked Threats</t>
        </is>
      </c>
      <c r="H4" s="3" t="inlineStr">
        <is>
          <t>Incident Response Time</t>
        </is>
      </c>
      <c r="I4" s="3" t="inlineStr">
        <is>
          <t>Audit Compliance</t>
        </is>
      </c>
      <c r="J4" s="3" t="inlineStr">
        <is>
          <t>Security Health</t>
        </is>
      </c>
    </row>
    <row r="5">
      <c r="B5" s="28" t="inlineStr">
        <is>
          <t>Opera Cloud PMS Folio Engine</t>
        </is>
      </c>
      <c r="C5" s="19" t="inlineStr">
        <is>
          <t>PCI-DSS v4.0 Level 1</t>
        </is>
      </c>
      <c r="D5" s="7" t="inlineStr">
        <is>
          <t>Credit Card Scraping / Memory</t>
        </is>
      </c>
      <c r="E5" s="58" t="n">
        <v>1</v>
      </c>
      <c r="F5" s="19" t="inlineStr">
        <is>
          <t>VLAN_ISOLATED_SECURE</t>
        </is>
      </c>
      <c r="G5" s="29" t="n">
        <v>1450</v>
      </c>
      <c r="H5" s="19" t="inlineStr">
        <is>
          <t>&lt; 0.5s</t>
        </is>
      </c>
      <c r="I5" s="19" t="inlineStr">
        <is>
          <t>QSA_CERTIFIED</t>
        </is>
      </c>
      <c r="J5" s="20" t="inlineStr">
        <is>
          <t>PASSED_COMPLIANT</t>
        </is>
      </c>
    </row>
    <row r="6">
      <c r="B6" s="30" t="inlineStr">
        <is>
          <t>Guest High-Speed Wi-Fi Portal</t>
        </is>
      </c>
      <c r="C6" s="23" t="inlineStr">
        <is>
          <t>UU PDP / ISO 27001</t>
        </is>
      </c>
      <c r="D6" s="5" t="inlineStr">
        <is>
          <t>Client-to-Client Lateral Snooping</t>
        </is>
      </c>
      <c r="E6" s="60" t="n">
        <v>1</v>
      </c>
      <c r="F6" s="23" t="inlineStr">
        <is>
          <t>CLIENT_ISOLATION_ENFORCED</t>
        </is>
      </c>
      <c r="G6" s="31" t="n">
        <v>890</v>
      </c>
      <c r="H6" s="23" t="inlineStr">
        <is>
          <t>&lt; 0.5s</t>
        </is>
      </c>
      <c r="I6" s="23" t="inlineStr">
        <is>
          <t>PASSED_VERIFIED</t>
        </is>
      </c>
      <c r="J6" s="24" t="inlineStr">
        <is>
          <t>PASSED_COMPLIANT</t>
        </is>
      </c>
    </row>
    <row r="7">
      <c r="B7" s="28" t="inlineStr">
        <is>
          <t>Point-of-Sale (F&amp;B / Spa)</t>
        </is>
      </c>
      <c r="C7" s="19" t="inlineStr">
        <is>
          <t>PCI-PTS P2PE Encrypted</t>
        </is>
      </c>
      <c r="D7" s="7" t="inlineStr">
        <is>
          <t>POS Terminal Skimming / Malware</t>
        </is>
      </c>
      <c r="E7" s="58" t="n">
        <v>1</v>
      </c>
      <c r="F7" s="19" t="inlineStr">
        <is>
          <t>P2PE_HARDWARE_TERMINAL</t>
        </is>
      </c>
      <c r="G7" s="29" t="n">
        <v>320</v>
      </c>
      <c r="H7" s="19" t="inlineStr">
        <is>
          <t>&lt; 0.5s</t>
        </is>
      </c>
      <c r="I7" s="19" t="inlineStr">
        <is>
          <t>PASSED_VERIFIED</t>
        </is>
      </c>
      <c r="J7" s="20" t="inlineStr">
        <is>
          <t>PASSED_COMPLIANT</t>
        </is>
      </c>
    </row>
    <row r="8">
      <c r="B8" s="30" t="inlineStr">
        <is>
          <t>Smart Room IoT Controller</t>
        </is>
      </c>
      <c r="C8" s="23" t="inlineStr">
        <is>
          <t>IoT Security Baseline</t>
        </is>
      </c>
      <c r="D8" s="5" t="inlineStr">
        <is>
          <t>Zigbee / Matter Lateral Hack</t>
        </is>
      </c>
      <c r="E8" s="60" t="n">
        <v>1</v>
      </c>
      <c r="F8" s="23" t="inlineStr">
        <is>
          <t>ZERO_TRUST_SUBNET</t>
        </is>
      </c>
      <c r="G8" s="31" t="n">
        <v>120</v>
      </c>
      <c r="H8" s="23" t="inlineStr">
        <is>
          <t>&lt; 0.5s</t>
        </is>
      </c>
      <c r="I8" s="23" t="inlineStr">
        <is>
          <t>PASSED_VERIFIED</t>
        </is>
      </c>
      <c r="J8" s="24" t="inlineStr">
        <is>
          <t>PASSED_COMPLIANT</t>
        </is>
      </c>
    </row>
  </sheetData>
  <mergeCells count="1">
    <mergeCell ref="B2:J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74" customWidth="1" min="2" max="2"/>
    <col width="16" customWidth="1" min="3" max="3"/>
    <col width="12" customWidth="1" min="4" max="4"/>
    <col width="12" customWidth="1" min="5" max="5"/>
    <col width="19" customWidth="1" min="6" max="6"/>
    <col width="12" customWidth="1" min="7" max="7"/>
    <col width="17" customWidth="1" min="8" max="8"/>
    <col width="21" customWidth="1" min="9" max="9"/>
    <col width="19" customWidth="1" min="10" max="10"/>
  </cols>
  <sheetData>
    <row r="2">
      <c r="B2" s="1" t="inlineStr">
        <is>
          <t>EXECUTIVE HOSPITALITY GROUP PERFORMANCE &amp; STRATEGIC EXPANSION SCORECARD</t>
        </is>
      </c>
    </row>
    <row r="4">
      <c r="B4" s="3" t="inlineStr">
        <is>
          <t>Strategic KPI Dimension</t>
        </is>
      </c>
      <c r="C4" s="3" t="inlineStr">
        <is>
          <t>Target FY2026</t>
        </is>
      </c>
      <c r="D4" s="3" t="inlineStr">
        <is>
          <t>Q1 Actual</t>
        </is>
      </c>
      <c r="E4" s="3" t="inlineStr">
        <is>
          <t>Q2 Actual</t>
        </is>
      </c>
      <c r="F4" s="3" t="inlineStr">
        <is>
          <t>Q3 Actual (Proj)</t>
        </is>
      </c>
      <c r="G4" s="3" t="inlineStr">
        <is>
          <t>Q4 Target</t>
        </is>
      </c>
      <c r="H4" s="3" t="inlineStr">
        <is>
          <t>FY26 Projected</t>
        </is>
      </c>
      <c r="I4" s="3" t="inlineStr">
        <is>
          <t>Variance vs Target</t>
        </is>
      </c>
      <c r="J4" s="3" t="inlineStr">
        <is>
          <t>Executive Health</t>
        </is>
      </c>
    </row>
    <row r="5">
      <c r="B5" s="28" t="inlineStr">
        <is>
          <t>Portfolio Average RevPAR (IDR)</t>
        </is>
      </c>
      <c r="C5" s="29" t="n">
        <v>2800000</v>
      </c>
      <c r="D5" s="29" t="n">
        <v>2650000</v>
      </c>
      <c r="E5" s="29" t="n">
        <v>2820000</v>
      </c>
      <c r="F5" s="29" t="n">
        <v>3100000</v>
      </c>
      <c r="G5" s="29" t="n">
        <v>3250000</v>
      </c>
      <c r="H5" s="29" t="n">
        <v>2955000</v>
      </c>
      <c r="I5" s="29" t="n">
        <v>155000</v>
      </c>
      <c r="J5" s="20" t="inlineStr">
        <is>
          <t>EXCEEDS</t>
        </is>
      </c>
    </row>
    <row r="6">
      <c r="B6" s="30" t="inlineStr">
        <is>
          <t>Grup Rata-rata Okupansi Kamar %</t>
        </is>
      </c>
      <c r="C6" s="60" t="n">
        <v>0.85</v>
      </c>
      <c r="D6" s="60" t="n">
        <v>0.842</v>
      </c>
      <c r="E6" s="60" t="n">
        <v>0.868</v>
      </c>
      <c r="F6" s="60" t="n">
        <v>0.895</v>
      </c>
      <c r="G6" s="60" t="n">
        <v>0.92</v>
      </c>
      <c r="H6" s="60" t="n">
        <v>0.881</v>
      </c>
      <c r="I6" s="60" t="n">
        <v>0.031</v>
      </c>
      <c r="J6" s="24" t="inlineStr">
        <is>
          <t>EXCEEDS</t>
        </is>
      </c>
    </row>
    <row r="7">
      <c r="B7" s="28" t="inlineStr">
        <is>
          <t>Porsi Booking Langsung (Direct Book) %</t>
        </is>
      </c>
      <c r="C7" s="58" t="n">
        <v>0.35</v>
      </c>
      <c r="D7" s="58" t="n">
        <v>0.32</v>
      </c>
      <c r="E7" s="58" t="n">
        <v>0.345</v>
      </c>
      <c r="F7" s="58" t="n">
        <v>0.38</v>
      </c>
      <c r="G7" s="58" t="n">
        <v>0.4</v>
      </c>
      <c r="H7" s="58" t="n">
        <v>0.361</v>
      </c>
      <c r="I7" s="58" t="n">
        <v>0.011</v>
      </c>
      <c r="J7" s="20" t="inlineStr">
        <is>
          <t>EXCEEDS</t>
        </is>
      </c>
    </row>
    <row r="8">
      <c r="B8" s="30" t="inlineStr">
        <is>
          <t>Skor Kepuasan Tamu CSAT (&gt; 4.80)</t>
        </is>
      </c>
      <c r="C8" s="49" t="n">
        <v>4.8</v>
      </c>
      <c r="D8" s="49" t="n">
        <v>4.82</v>
      </c>
      <c r="E8" s="49" t="n">
        <v>4.85</v>
      </c>
      <c r="F8" s="49" t="n">
        <v>4.88</v>
      </c>
      <c r="G8" s="49" t="n">
        <v>4.9</v>
      </c>
      <c r="H8" s="49" t="n">
        <v>4.86</v>
      </c>
      <c r="I8" s="49" t="n">
        <v>0.06</v>
      </c>
      <c r="J8" s="24" t="inlineStr">
        <is>
          <t>EXCEEDS</t>
        </is>
      </c>
    </row>
    <row r="9">
      <c r="B9" s="28" t="inlineStr">
        <is>
          <t>Gross Operating Profit (GOP) Margin %</t>
        </is>
      </c>
      <c r="C9" s="58" t="n">
        <v>0.42</v>
      </c>
      <c r="D9" s="58" t="n">
        <v>0.395</v>
      </c>
      <c r="E9" s="58" t="n">
        <v>0.418</v>
      </c>
      <c r="F9" s="58" t="n">
        <v>0.435</v>
      </c>
      <c r="G9" s="58" t="n">
        <v>0.45</v>
      </c>
      <c r="H9" s="58" t="n">
        <v>0.425</v>
      </c>
      <c r="I9" s="58" t="n">
        <v>0.005</v>
      </c>
      <c r="J9" s="20" t="inlineStr">
        <is>
          <t>EXCEEDS</t>
        </is>
      </c>
    </row>
    <row r="10">
      <c r="B10" s="30" t="inlineStr">
        <is>
          <t>Penyelesaian Kebersihan Kamar (&lt; 30 min) %</t>
        </is>
      </c>
      <c r="C10" s="60" t="n">
        <v>0.95</v>
      </c>
      <c r="D10" s="60" t="n">
        <v>0.9399999999999999</v>
      </c>
      <c r="E10" s="60" t="n">
        <v>0.965</v>
      </c>
      <c r="F10" s="60" t="n">
        <v>0.98</v>
      </c>
      <c r="G10" s="60" t="n">
        <v>0.99</v>
      </c>
      <c r="H10" s="60" t="n">
        <v>0.969</v>
      </c>
      <c r="I10" s="60" t="n">
        <v>0.019</v>
      </c>
      <c r="J10" s="24" t="inlineStr">
        <is>
          <t>EXCEEDS</t>
        </is>
      </c>
    </row>
    <row r="11">
      <c r="B11" s="28" t="inlineStr">
        <is>
          <t>Penghematan Energi Kamar Pintar IoT %</t>
        </is>
      </c>
      <c r="C11" s="58" t="n">
        <v>0.2</v>
      </c>
      <c r="D11" s="58" t="n">
        <v>0.185</v>
      </c>
      <c r="E11" s="58" t="n">
        <v>0.21</v>
      </c>
      <c r="F11" s="58" t="n">
        <v>0.225</v>
      </c>
      <c r="G11" s="58" t="n">
        <v>0.24</v>
      </c>
      <c r="H11" s="58" t="n">
        <v>0.215</v>
      </c>
      <c r="I11" s="58" t="n">
        <v>0.015</v>
      </c>
      <c r="J11" s="20" t="inlineStr">
        <is>
          <t>EXCEEDS</t>
        </is>
      </c>
    </row>
    <row r="12">
      <c r="B12" s="30" t="inlineStr">
        <is>
          <t>Zero Insiden Kebocoran Kartu Kredit PCI</t>
        </is>
      </c>
      <c r="C12" s="31" t="n">
        <v>0</v>
      </c>
      <c r="D12" s="31" t="n">
        <v>0</v>
      </c>
      <c r="E12" s="31" t="n">
        <v>0</v>
      </c>
      <c r="F12" s="31" t="n">
        <v>0</v>
      </c>
      <c r="G12" s="31" t="n">
        <v>0</v>
      </c>
      <c r="H12" s="31" t="n">
        <v>0</v>
      </c>
      <c r="I12" s="31" t="n">
        <v>0</v>
      </c>
      <c r="J12" s="24" t="inlineStr">
        <is>
          <t>EXCEEDS</t>
        </is>
      </c>
    </row>
  </sheetData>
  <mergeCells count="1">
    <mergeCell ref="B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2026-10-16T03:07:20Z</dcterms:created>
  <dcterms:modified xsi:type="dcterms:W3CDTF">2026-10-18T14:36:24Z</dcterms:modified>
</cp:coreProperties>
</file>