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 &amp; Guide" sheetId="1" state="visible" r:id="rId1"/>
    <sheet name="Executive GovTech Dashboard" sheetId="2" state="visible" r:id="rId2"/>
    <sheet name="SPBE Digital Maturity Index" sheetId="3" state="visible" r:id="rId3"/>
    <sheet name="Citizen SSO INA Digital Portal" sheetId="4" state="visible" r:id="rId4"/>
    <sheet name="Public Complaints Lapor Service" sheetId="5" state="visible" r:id="rId5"/>
    <sheet name="Smart City Traffic CCTV AI" sheetId="6" state="visible" r:id="rId6"/>
    <sheet name="Municipal Budget APBD Realize" sheetId="7" state="visible" r:id="rId7"/>
    <sheet name="Public Hospital Dinkes Health" sheetId="8" state="visible" r:id="rId8"/>
    <sheet name="Civil Registry Dukcapil Sync" sheetId="9" state="visible" r:id="rId9"/>
    <sheet name="Disaster Early Warning BPBD" sheetId="10" state="visible" r:id="rId10"/>
    <sheet name="Air Quality &amp; Smart Waste IoT" sheetId="11" state="visible" r:id="rId11"/>
    <sheet name="Gov Cyber CSIRT Security Cert" sheetId="12" state="visible" r:id="rId12"/>
    <sheet name="Government Cloud PDN Data Ctr" sheetId="13" state="visible" r:id="rId13"/>
    <sheet name="Strategic Smart City Scorecard" sheetId="14" state="visible" r:id="rId14"/>
  </sheets>
  <definedNames/>
  <calcPr calcId="124519" fullCalcOnLoad="1"/>
</workbook>
</file>

<file path=xl/styles.xml><?xml version="1.0" encoding="utf-8"?>
<styleSheet xmlns="http://schemas.openxmlformats.org/spreadsheetml/2006/main">
  <numFmts count="11">
    <numFmt numFmtId="164" formatCode="#,##0 Warga"/>
    <numFmt numFmtId="165" formatCode="0.00 / 5.0"/>
    <numFmt numFmtId="166" formatCode="0.0%"/>
    <numFmt numFmtId="167" formatCode="#,##0 Kasus"/>
    <numFmt numFmtId="168" formatCode="#,##0 Kendaraan"/>
    <numFmt numFmtId="169" formatCode="#,##0 Transaksi"/>
    <numFmt numFmtId="170" formatCode="#,##0 Serangan"/>
    <numFmt numFmtId="171" formatCode="0.0"/>
    <numFmt numFmtId="172" formatCode="0.0 TB"/>
    <numFmt numFmtId="173" formatCode="0.0&quot;%&quot;"/>
    <numFmt numFmtId="174" formatCode="#,##0.0"/>
  </numFmts>
  <fonts count="1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1"/>
    </font>
    <font>
      <name val="Calibri"/>
      <b val="1"/>
      <color rgb="00FFFFFF"/>
      <sz val="10"/>
    </font>
    <font>
      <name val="Calibri"/>
      <b val="1"/>
      <color rgb="001E293B"/>
      <sz val="10"/>
    </font>
    <font>
      <name val="Calibri"/>
      <color rgb="001E293B"/>
      <sz val="10"/>
    </font>
    <font>
      <name val="Calibri"/>
      <b val="1"/>
      <color rgb="00047857"/>
      <sz val="10"/>
    </font>
    <font>
      <name val="Calibri"/>
      <b val="1"/>
      <color rgb="00B45309"/>
      <sz val="10"/>
    </font>
    <font>
      <name val="Calibri"/>
      <b val="1"/>
      <color rgb="00475569"/>
      <sz val="9"/>
    </font>
    <font>
      <name val="Calibri"/>
      <b val="1"/>
      <color rgb="00064E3B"/>
      <sz val="18"/>
    </font>
    <font>
      <name val="Calibri"/>
      <i val="1"/>
      <color rgb="0064748B"/>
      <sz val="8"/>
    </font>
    <font>
      <name val="Calibri"/>
      <b val="1"/>
      <color rgb="00FFFFFF"/>
      <sz val="12"/>
    </font>
    <font>
      <name val="Calibri"/>
      <b val="1"/>
      <color rgb="0000F5D4"/>
      <sz val="11"/>
    </font>
    <font>
      <name val="Calibri"/>
      <b val="1"/>
      <color rgb="00FFFFFF"/>
      <sz val="9"/>
    </font>
    <font>
      <name val="Calibri"/>
      <color rgb="00E2E8F0"/>
      <sz val="9"/>
    </font>
  </fonts>
  <fills count="10">
    <fill>
      <patternFill/>
    </fill>
    <fill>
      <patternFill patternType="gray125"/>
    </fill>
    <fill>
      <patternFill patternType="solid">
        <fgColor rgb="00064E3B"/>
        <bgColor rgb="00064E3B"/>
      </patternFill>
    </fill>
    <fill>
      <patternFill patternType="solid">
        <fgColor rgb="00047857"/>
        <bgColor rgb="00047857"/>
      </patternFill>
    </fill>
    <fill>
      <patternFill patternType="solid">
        <fgColor rgb="00115E59"/>
        <bgColor rgb="00115E59"/>
      </patternFill>
    </fill>
    <fill>
      <patternFill patternType="solid">
        <fgColor rgb="00F0FDF4"/>
        <bgColor rgb="00F0FDF4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0B1326"/>
        <bgColor rgb="000B1326"/>
      </patternFill>
    </fill>
    <fill>
      <patternFill patternType="solid">
        <fgColor rgb="00070B19"/>
        <bgColor rgb="00070B19"/>
      </patternFill>
    </fill>
  </fills>
  <borders count="11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medium">
        <color rgb="00064E3B"/>
      </top>
      <bottom style="thin">
        <color rgb="00CBD5E1"/>
      </bottom>
    </border>
    <border>
      <left/>
      <right/>
      <top style="medium">
        <color rgb="00064E3B"/>
      </top>
      <bottom/>
      <diagonal/>
    </border>
    <border>
      <left/>
      <right style="thin">
        <color rgb="00CBD5E1"/>
      </right>
      <top style="medium">
        <color rgb="00064E3B"/>
      </top>
      <bottom/>
      <diagonal/>
    </border>
    <border>
      <left/>
      <right style="thin">
        <color rgb="00CBD5E1"/>
      </right>
      <top style="medium">
        <color rgb="00064E3B"/>
      </top>
      <bottom style="thin">
        <color rgb="00CBD5E1"/>
      </bottom>
      <diagonal/>
    </border>
    <border>
      <left/>
      <right/>
      <top style="thin">
        <color rgb="00CBD5E1"/>
      </top>
      <bottom/>
      <diagonal/>
    </border>
    <border>
      <left/>
      <right style="thin">
        <color rgb="00CBD5E1"/>
      </right>
      <top style="thin">
        <color rgb="00CBD5E1"/>
      </top>
      <bottom/>
      <diagonal/>
    </border>
    <border>
      <left/>
      <right/>
      <top style="thin">
        <color rgb="00CBD5E1"/>
      </top>
      <bottom style="thin">
        <color rgb="00CBD5E1"/>
      </bottom>
      <diagonal/>
    </border>
    <border>
      <left/>
      <right style="thin">
        <color rgb="00CBD5E1"/>
      </right>
      <top style="thin">
        <color rgb="00CBD5E1"/>
      </top>
      <bottom style="thin">
        <color rgb="00CBD5E1"/>
      </bottom>
      <diagonal/>
    </border>
    <border>
      <left style="thin">
        <color rgb="001E293B"/>
      </left>
      <right style="thin">
        <color rgb="001E293B"/>
      </right>
      <top style="thin">
        <color rgb="001E293B"/>
      </top>
      <bottom style="thin">
        <color rgb="001E293B"/>
      </bottom>
    </border>
  </borders>
  <cellStyleXfs count="1">
    <xf numFmtId="0" fontId="0" fillId="0" borderId="0"/>
  </cellStyleXfs>
  <cellXfs count="8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5" fillId="5" borderId="1" pivotButton="0" quotePrefix="0" xfId="0"/>
    <xf numFmtId="0" fontId="4" fillId="6" borderId="1" pivotButton="0" quotePrefix="0" xfId="0"/>
    <xf numFmtId="0" fontId="5" fillId="6" borderId="1" pivotButton="0" quotePrefix="0" xfId="0"/>
    <xf numFmtId="0" fontId="8" fillId="7" borderId="2" applyAlignment="1" pivotButton="0" quotePrefix="0" xfId="0">
      <alignment horizontal="center" vertical="center"/>
    </xf>
    <xf numFmtId="0" fontId="0" fillId="0" borderId="2" pivotButton="0" quotePrefix="0" xfId="0"/>
    <xf numFmtId="164" fontId="9" fillId="7" borderId="2" applyAlignment="1" pivotButton="0" quotePrefix="0" xfId="0">
      <alignment horizontal="center" vertical="center"/>
    </xf>
    <xf numFmtId="165" fontId="9" fillId="7" borderId="2" applyAlignment="1" pivotButton="0" quotePrefix="0" xfId="0">
      <alignment horizontal="center" vertical="center"/>
    </xf>
    <xf numFmtId="166" fontId="9" fillId="7" borderId="2" applyAlignment="1" pivotButton="0" quotePrefix="0" xfId="0">
      <alignment horizontal="center" vertical="center"/>
    </xf>
    <xf numFmtId="167" fontId="9" fillId="7" borderId="2" applyAlignment="1" pivotButton="0" quotePrefix="0" xfId="0">
      <alignment horizontal="center" vertical="center"/>
    </xf>
    <xf numFmtId="0" fontId="10" fillId="7" borderId="2" applyAlignment="1" pivotButton="0" quotePrefix="0" xfId="0">
      <alignment horizontal="center" vertical="center"/>
    </xf>
    <xf numFmtId="168" fontId="9" fillId="7" borderId="2" applyAlignment="1" pivotButton="0" quotePrefix="0" xfId="0">
      <alignment horizontal="center" vertical="center"/>
    </xf>
    <xf numFmtId="169" fontId="9" fillId="7" borderId="2" applyAlignment="1" pivotButton="0" quotePrefix="0" xfId="0">
      <alignment horizontal="center" vertical="center"/>
    </xf>
    <xf numFmtId="10" fontId="9" fillId="7" borderId="2" applyAlignment="1" pivotButton="0" quotePrefix="0" xfId="0">
      <alignment horizontal="center" vertical="center"/>
    </xf>
    <xf numFmtId="170" fontId="9" fillId="7" borderId="2" applyAlignment="1" pivotButton="0" quotePrefix="0" xfId="0">
      <alignment horizontal="center" vertical="center"/>
    </xf>
    <xf numFmtId="0" fontId="11" fillId="3" borderId="0" applyAlignment="1" pivotButton="0" quotePrefix="0" xfId="0">
      <alignment horizontal="center" vertical="center"/>
    </xf>
    <xf numFmtId="2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4" fillId="0" borderId="1" pivotButton="0" quotePrefix="0" xfId="0"/>
    <xf numFmtId="2" fontId="4" fillId="0" borderId="1" pivotButton="0" quotePrefix="0" xfId="0"/>
    <xf numFmtId="166" fontId="4" fillId="0" borderId="1" pivotButton="0" quotePrefix="0" xfId="0"/>
    <xf numFmtId="0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2" fontId="4" fillId="5" borderId="1" applyAlignment="1" pivotButton="0" quotePrefix="0" xfId="0">
      <alignment horizontal="right" vertical="center"/>
    </xf>
    <xf numFmtId="0" fontId="0" fillId="0" borderId="1" pivotButton="0" quotePrefix="0" xfId="0"/>
    <xf numFmtId="2" fontId="0" fillId="0" borderId="1" pivotButton="0" quotePrefix="0" xfId="0"/>
    <xf numFmtId="166" fontId="0" fillId="0" borderId="1" pivotButton="0" quotePrefix="0" xfId="0"/>
    <xf numFmtId="0" fontId="6" fillId="0" borderId="1" applyAlignment="1" pivotButton="0" quotePrefix="0" xfId="0">
      <alignment horizontal="center" vertical="center"/>
    </xf>
    <xf numFmtId="3" fontId="5" fillId="6" borderId="1" applyAlignment="1" pivotButton="0" quotePrefix="0" xfId="0">
      <alignment horizontal="right" vertical="center"/>
    </xf>
    <xf numFmtId="171" fontId="5" fillId="6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171" fontId="5" fillId="5" borderId="1" applyAlignment="1" pivotButton="0" quotePrefix="0" xfId="0">
      <alignment horizontal="right" vertical="center"/>
    </xf>
    <xf numFmtId="3" fontId="0" fillId="0" borderId="1" pivotButton="0" quotePrefix="0" xfId="0"/>
    <xf numFmtId="171" fontId="0" fillId="0" borderId="1" pivotButton="0" quotePrefix="0" xfId="0"/>
    <xf numFmtId="0" fontId="4" fillId="6" borderId="1" applyAlignment="1" pivotButton="0" quotePrefix="0" xfId="0">
      <alignment horizontal="left" vertical="center"/>
    </xf>
    <xf numFmtId="166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6" fontId="4" fillId="5" borderId="1" applyAlignment="1" pivotButton="0" quotePrefix="0" xfId="0">
      <alignment horizontal="right" vertical="center"/>
    </xf>
    <xf numFmtId="10" fontId="5" fillId="6" borderId="1" applyAlignment="1" pivotButton="0" quotePrefix="0" xfId="0">
      <alignment horizontal="right" vertical="center"/>
    </xf>
    <xf numFmtId="10" fontId="5" fillId="5" borderId="1" applyAlignment="1" pivotButton="0" quotePrefix="0" xfId="0">
      <alignment horizontal="right" vertical="center"/>
    </xf>
    <xf numFmtId="10" fontId="0" fillId="0" borderId="1" pivotButton="0" quotePrefix="0" xfId="0"/>
    <xf numFmtId="0" fontId="7" fillId="6" borderId="1" applyAlignment="1" pivotButton="0" quotePrefix="0" xfId="0">
      <alignment horizontal="center" vertical="center"/>
    </xf>
    <xf numFmtId="172" fontId="0" fillId="0" borderId="1" pivotButton="0" quotePrefix="0" xfId="0"/>
    <xf numFmtId="0" fontId="5" fillId="6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0" fillId="0" borderId="5" pivotButton="0" quotePrefix="0" xfId="0"/>
    <xf numFmtId="164" fontId="9" fillId="7" borderId="2" applyAlignment="1" pivotButton="0" quotePrefix="0" xfId="0">
      <alignment horizontal="center" vertical="center"/>
    </xf>
    <xf numFmtId="165" fontId="9" fillId="7" borderId="2" applyAlignment="1" pivotButton="0" quotePrefix="0" xfId="0">
      <alignment horizontal="center" vertical="center"/>
    </xf>
    <xf numFmtId="166" fontId="9" fillId="7" borderId="2" applyAlignment="1" pivotButton="0" quotePrefix="0" xfId="0">
      <alignment horizontal="center" vertical="center"/>
    </xf>
    <xf numFmtId="167" fontId="9" fillId="7" borderId="2" applyAlignment="1" pivotButton="0" quotePrefix="0" xfId="0">
      <alignment horizontal="center" vertical="center"/>
    </xf>
    <xf numFmtId="168" fontId="9" fillId="7" borderId="2" applyAlignment="1" pivotButton="0" quotePrefix="0" xfId="0">
      <alignment horizontal="center" vertical="center"/>
    </xf>
    <xf numFmtId="169" fontId="9" fillId="7" borderId="2" applyAlignment="1" pivotButton="0" quotePrefix="0" xfId="0">
      <alignment horizontal="center" vertical="center"/>
    </xf>
    <xf numFmtId="170" fontId="9" fillId="7" borderId="2" applyAlignment="1" pivotButton="0" quotePrefix="0" xfId="0">
      <alignment horizontal="center" vertical="center"/>
    </xf>
    <xf numFmtId="166" fontId="5" fillId="6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4" fillId="0" borderId="1" pivotButton="0" quotePrefix="0" xfId="0"/>
    <xf numFmtId="0" fontId="12" fillId="0" borderId="0" pivotButton="0" quotePrefix="0" xfId="0"/>
    <xf numFmtId="0" fontId="13" fillId="8" borderId="10" applyAlignment="1" pivotButton="0" quotePrefix="0" xfId="0">
      <alignment horizontal="center" vertical="center"/>
    </xf>
    <xf numFmtId="0" fontId="14" fillId="9" borderId="10" applyAlignment="1" pivotButton="0" quotePrefix="0" xfId="0">
      <alignment horizontal="center" vertical="center"/>
    </xf>
    <xf numFmtId="173" fontId="13" fillId="9" borderId="10" applyAlignment="1" pivotButton="0" quotePrefix="0" xfId="0">
      <alignment horizontal="right" vertical="center"/>
    </xf>
    <xf numFmtId="0" fontId="14" fillId="9" borderId="10" applyAlignment="1" pivotButton="0" quotePrefix="0" xfId="0">
      <alignment horizontal="left" vertical="center"/>
    </xf>
    <xf numFmtId="171" fontId="13" fillId="9" borderId="10" applyAlignment="1" pivotButton="0" quotePrefix="0" xfId="0">
      <alignment horizontal="right" vertical="center"/>
    </xf>
    <xf numFmtId="0" fontId="0" fillId="0" borderId="8" pivotButton="0" quotePrefix="0" xfId="0"/>
    <xf numFmtId="0" fontId="0" fillId="0" borderId="9" pivotButton="0" quotePrefix="0" xfId="0"/>
    <xf numFmtId="166" fontId="0" fillId="0" borderId="1" pivotButton="0" quotePrefix="0" xfId="0"/>
    <xf numFmtId="171" fontId="5" fillId="6" borderId="1" applyAlignment="1" pivotButton="0" quotePrefix="0" xfId="0">
      <alignment horizontal="right" vertical="center"/>
    </xf>
    <xf numFmtId="171" fontId="5" fillId="5" borderId="1" applyAlignment="1" pivotButton="0" quotePrefix="0" xfId="0">
      <alignment horizontal="right" vertical="center"/>
    </xf>
    <xf numFmtId="171" fontId="0" fillId="0" borderId="1" pivotButton="0" quotePrefix="0" xfId="0"/>
    <xf numFmtId="166" fontId="4" fillId="6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72" fontId="0" fillId="0" borderId="1" pivotButton="0" quotePrefix="0" xfId="0"/>
    <xf numFmtId="3" fontId="13" fillId="9" borderId="10" applyAlignment="1" pivotButton="0" quotePrefix="0" xfId="0">
      <alignment horizontal="right" vertical="center"/>
    </xf>
    <xf numFmtId="174" fontId="13" fillId="9" borderId="1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styles" Target="styles.xml" Id="rId15" /><Relationship Type="http://schemas.openxmlformats.org/officeDocument/2006/relationships/theme" Target="theme/theme1.xml" Id="rId1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Realisasi APBD per Urusan (Triliun IDR)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GovTech Dashboard'!C14</f>
            </strRef>
          </tx>
          <spPr>
            <a:ln>
              <a:prstDash val="solid"/>
            </a:ln>
          </spPr>
          <cat>
            <numRef>
              <f>'Executive GovTech Dashboard'!$B$15:$B$20</f>
            </numRef>
          </cat>
          <val>
            <numRef>
              <f>'Executive GovTech Dashboard'!$C$15:$C$20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Sektor Pelayanan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Triliun IDR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Distribusi Anggaran Pelayanan Publik %</a:t>
            </a:r>
          </a:p>
        </rich>
      </tx>
    </title>
    <plotArea>
      <pieChart>
        <varyColors val="1"/>
        <ser>
          <idx val="0"/>
          <order val="0"/>
          <tx>
            <strRef>
              <f>'Executive GovTech Dashboard'!C14</f>
            </strRef>
          </tx>
          <spPr>
            <a:ln>
              <a:prstDash val="solid"/>
            </a:ln>
          </spPr>
          <cat>
            <numRef>
              <f>'Executive GovTech Dashboard'!$B$15:$B$20</f>
            </numRef>
          </cat>
          <val>
            <numRef>
              <f>'Executive GovTech Dashboard'!$C$15:$C$20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Monthly SPBE E-Gov Public Service SLA &amp; Citizen CSAT (%)</a:t>
            </a:r>
          </a:p>
        </rich>
      </tx>
    </title>
    <plotArea>
      <lineChart>
        <grouping val="standard"/>
        <ser>
          <idx val="0"/>
          <order val="0"/>
          <tx>
            <strRef>
              <f>'Executive GovTech Dashboard'!C49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GovTech Dashboard'!$B$50:$B$55</f>
            </numRef>
          </cat>
          <val>
            <numRef>
              <f>'Executive GovTech Dashboard'!$C$50:$C$55</f>
            </numRef>
          </val>
        </ser>
        <ser>
          <idx val="1"/>
          <order val="1"/>
          <tx>
            <strRef>
              <f>'Executive GovTech Dashboard'!D49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GovTech Dashboard'!$B$50:$B$55</f>
            </numRef>
          </cat>
          <val>
            <numRef>
              <f>'Executive GovTech Dashboard'!$D$50:$D$55</f>
            </numRef>
          </val>
        </ser>
        <ser>
          <idx val="2"/>
          <order val="2"/>
          <tx>
            <strRef>
              <f>'Executive GovTech Dashboard'!E49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GovTech Dashboard'!$B$50:$B$55</f>
            </numRef>
          </cat>
          <val>
            <numRef>
              <f>'Executive GovTech Dashboard'!$E$50:$E$55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Historical Period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Attainment Rate (%)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Smart City SPBE &amp; Public Service Index</a:t>
            </a:r>
          </a:p>
        </rich>
      </tx>
    </title>
    <plotArea>
      <radarChart>
        <radarStyle val="filled"/>
        <ser>
          <idx val="0"/>
          <order val="0"/>
          <tx>
            <strRef>
              <f>'Executive GovTech Dashboard'!H49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GovTech Dashboard'!$G$50:$G$55</f>
            </numRef>
          </cat>
          <val>
            <numRef>
              <f>'Executive GovTech Dashboard'!$H$50:$H$55</f>
            </numRef>
          </val>
        </ser>
        <ser>
          <idx val="1"/>
          <order val="1"/>
          <tx>
            <strRef>
              <f>'Executive GovTech Dashboard'!I49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'Executive GovTech Dashboard'!$G$50:$G$55</f>
            </numRef>
          </cat>
          <val>
            <numRef>
              <f>'Executive GovTech Dashboard'!$I$50:$I$55</f>
            </numRef>
          </val>
        </ser>
        <axId val="10"/>
        <axId val="100"/>
      </rad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5.xml><?xml version="1.0" encoding="utf-8"?>
<chartSpace xmlns:a="http://schemas.openxmlformats.org/drawingml/2006/main" xmlns="http://schemas.openxmlformats.org/drawingml/2006/chart">
  <style val="10"/>
  <chart>
    <title>
      <tx>
        <rich>
          <a:bodyPr/>
          <a:p>
            <a:pPr>
              <a:defRPr/>
            </a:pPr>
            <a:r>
              <a:t>Citizen SPBE Service Requests Processed vs Digital Satisfaction Index (%)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'Executive GovTech Dashboard'!C73</f>
            </strRef>
          </tx>
          <spPr>
            <a:ln>
              <a:prstDash val="solid"/>
            </a:ln>
          </spPr>
          <cat>
            <numRef>
              <f>'Executive GovTech Dashboard'!$B$74:$B$79</f>
            </numRef>
          </cat>
          <val>
            <numRef>
              <f>'Executive GovTech Dashboard'!$C$74:$C$79</f>
            </numRef>
          </val>
        </ser>
        <ser>
          <idx val="1"/>
          <order val="1"/>
          <tx>
            <strRef>
              <f>'Executive GovTech Dashboard'!D73</f>
            </strRef>
          </tx>
          <spPr>
            <a:ln>
              <a:prstDash val="solid"/>
            </a:ln>
          </spPr>
          <cat>
            <numRef>
              <f>'Executive GovTech Dashboard'!$B$74:$B$79</f>
            </numRef>
          </cat>
          <val>
            <numRef>
              <f>'Executive GovTech Dashboard'!$D$74:$D$79</f>
            </numRef>
          </val>
        </ser>
        <ser>
          <idx val="2"/>
          <order val="2"/>
          <tx>
            <strRef>
              <f>'Executive GovTech Dashboard'!E73</f>
            </strRef>
          </tx>
          <spPr>
            <a:ln>
              <a:prstDash val="solid"/>
            </a:ln>
          </spPr>
          <cat>
            <numRef>
              <f>'Executive GovTech Dashboard'!$B$74:$B$79</f>
            </numRef>
          </cat>
          <val>
            <numRef>
              <f>'Executive GovTech Dashboard'!$E$74:$E$79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6.xml><?xml version="1.0" encoding="utf-8"?>
<chartSpace xmlns:a="http://schemas.openxmlformats.org/drawingml/2006/main" xmlns="http://schemas.openxmlformats.org/drawingml/2006/chart">
  <style val="26"/>
  <chart>
    <title>
      <tx>
        <rich>
          <a:bodyPr/>
          <a:p>
            <a:pPr>
              <a:defRPr/>
            </a:pPr>
            <a:r>
              <a:t>Public Service Agency Request Channel Distribution (%)</a:t>
            </a:r>
          </a:p>
        </rich>
      </tx>
    </title>
    <plotArea>
      <areaChart>
        <grouping val="percentStacked"/>
        <ser>
          <idx val="0"/>
          <order val="0"/>
          <tx>
            <strRef>
              <f>'Executive GovTech Dashboard'!H73</f>
            </strRef>
          </tx>
          <spPr>
            <a:ln>
              <a:prstDash val="solid"/>
            </a:ln>
          </spPr>
          <cat>
            <numRef>
              <f>'Executive GovTech Dashboard'!$G$74:$G$78</f>
            </numRef>
          </cat>
          <val>
            <numRef>
              <f>'Executive GovTech Dashboard'!$H$74:$H$78</f>
            </numRef>
          </val>
        </ser>
        <ser>
          <idx val="1"/>
          <order val="1"/>
          <tx>
            <strRef>
              <f>'Executive GovTech Dashboard'!I73</f>
            </strRef>
          </tx>
          <spPr>
            <a:ln>
              <a:prstDash val="solid"/>
            </a:ln>
          </spPr>
          <cat>
            <numRef>
              <f>'Executive GovTech Dashboard'!$G$74:$G$78</f>
            </numRef>
          </cat>
          <val>
            <numRef>
              <f>'Executive GovTech Dashboard'!$I$74:$I$78</f>
            </numRef>
          </val>
        </ser>
        <ser>
          <idx val="2"/>
          <order val="2"/>
          <tx>
            <strRef>
              <f>'Executive GovTech Dashboard'!J73</f>
            </strRef>
          </tx>
          <spPr>
            <a:ln>
              <a:prstDash val="solid"/>
            </a:ln>
          </spPr>
          <cat>
            <numRef>
              <f>'Executive GovTech Dashboard'!$G$74:$G$78</f>
            </numRef>
          </cat>
          <val>
            <numRef>
              <f>'Executive GovTech Dashboard'!$J$74:$J$78</f>
            </numRef>
          </val>
        </ser>
        <ser>
          <idx val="3"/>
          <order val="3"/>
          <tx>
            <strRef>
              <f>'Executive GovTech Dashboard'!K73</f>
            </strRef>
          </tx>
          <spPr>
            <a:ln>
              <a:prstDash val="solid"/>
            </a:ln>
          </spPr>
          <cat>
            <numRef>
              <f>'Executive GovTech Dashboard'!$G$74:$G$78</f>
            </numRef>
          </cat>
          <val>
            <numRef>
              <f>'Executive GovTech Dashboard'!$K$74:$K$78</f>
            </numRef>
          </val>
        </ser>
        <axId val="10"/>
        <axId val="100"/>
      </area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Relationship Type="http://schemas.openxmlformats.org/officeDocument/2006/relationships/chart" Target="/xl/charts/chart4.xml" Id="rId4" /><Relationship Type="http://schemas.openxmlformats.org/officeDocument/2006/relationships/chart" Target="/xl/charts/chart5.xml" Id="rId5" /><Relationship Type="http://schemas.openxmlformats.org/officeDocument/2006/relationships/chart" Target="/xl/charts/chart6.xml" Id="rId6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23</row>
      <rowOff>0</rowOff>
    </from>
    <ext cx="4680000" cy="25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5</col>
      <colOff>0</colOff>
      <row>23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56</row>
      <rowOff>0</rowOff>
    </from>
    <ext cx="4860000" cy="270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  <oneCellAnchor>
    <from>
      <col>6</col>
      <colOff>0</colOff>
      <row>56</row>
      <rowOff>0</rowOff>
    </from>
    <ext cx="4140000" cy="2700000"/>
    <graphicFrame>
      <nvGraphicFramePr>
        <cNvPr id="4" name="Chart 4"/>
        <cNvGraphicFramePr/>
      </nvGraphicFramePr>
      <xfrm/>
      <a:graphic>
        <a:graphicData uri="http://schemas.openxmlformats.org/drawingml/2006/chart">
          <c:chart r:id="rId4"/>
        </a:graphicData>
      </a:graphic>
    </graphicFrame>
    <clientData/>
  </oneCellAnchor>
  <oneCellAnchor>
    <from>
      <col>1</col>
      <colOff>0</colOff>
      <row>81</row>
      <rowOff>0</rowOff>
    </from>
    <ext cx="4860000" cy="2700000"/>
    <graphicFrame>
      <nvGraphicFramePr>
        <cNvPr id="5" name="Chart 5"/>
        <cNvGraphicFramePr/>
      </nvGraphicFramePr>
      <xfrm/>
      <a:graphic>
        <a:graphicData uri="http://schemas.openxmlformats.org/drawingml/2006/chart">
          <c:chart r:id="rId5"/>
        </a:graphicData>
      </a:graphic>
    </graphicFrame>
    <clientData/>
  </oneCellAnchor>
  <oneCellAnchor>
    <from>
      <col>6</col>
      <colOff>0</colOff>
      <row>81</row>
      <rowOff>0</rowOff>
    </from>
    <ext cx="4140000" cy="2700000"/>
    <graphicFrame>
      <nvGraphicFramePr>
        <cNvPr id="6" name="Chart 6"/>
        <cNvGraphicFramePr/>
      </nvGraphicFramePr>
      <xfrm/>
      <a:graphic>
        <a:graphicData uri="http://schemas.openxmlformats.org/drawingml/2006/chart">
          <c:chart r:id="rId6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18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54" customWidth="1" min="3" max="3"/>
    <col width="26" customWidth="1" min="4" max="4"/>
  </cols>
  <sheetData>
    <row r="2">
      <c r="B2" s="1" t="inlineStr">
        <is>
          <t>GOVERNMENT GOVTECH, SMART CITY &amp; SPBE COMMAND</t>
        </is>
      </c>
    </row>
    <row r="3">
      <c r="B3" s="2" t="inlineStr">
        <is>
          <t>Digital Governance Blueprint, Smart City Architecture &amp; Navigation Index</t>
        </is>
      </c>
    </row>
    <row r="5">
      <c r="B5" s="3" t="inlineStr">
        <is>
          <t>Sheet Name</t>
        </is>
      </c>
      <c r="C5" s="3" t="inlineStr">
        <is>
          <t>Public Sector &amp; GovTech Domain</t>
        </is>
      </c>
      <c r="D5" s="3" t="inlineStr">
        <is>
          <t>Responsible Agency (OPD)</t>
        </is>
      </c>
    </row>
    <row r="6">
      <c r="B6" s="4" t="inlineStr">
        <is>
          <t>Executive GovTech Dashboard</t>
        </is>
      </c>
      <c r="C6" s="5" t="inlineStr">
        <is>
          <t>Unified 8-KPI municipal command tower, public service SLA &amp; digital maturity</t>
        </is>
      </c>
      <c r="D6" s="5" t="inlineStr">
        <is>
          <t>Gubernur / Walikota / Kepala Dinas Kominfo</t>
        </is>
      </c>
    </row>
    <row r="7">
      <c r="B7" s="6" t="inlineStr">
        <is>
          <t>SPBE Digital Maturity Index</t>
        </is>
      </c>
      <c r="C7" s="7" t="inlineStr">
        <is>
          <t>KemenPAN-RB electronic government index across 47 indicators &amp; domains</t>
        </is>
      </c>
      <c r="D7" s="7" t="inlineStr">
        <is>
          <t>Tim Koordinasi SPBE / Bagian Organisasi</t>
        </is>
      </c>
    </row>
    <row r="8">
      <c r="B8" s="4" t="inlineStr">
        <is>
          <t>Citizen SSO INA Digital Portal</t>
        </is>
      </c>
      <c r="C8" s="5" t="inlineStr">
        <is>
          <t>Single Sign-On portal warga, Identitas Kependudukan Digital (IKD) &amp; biometrics</t>
        </is>
      </c>
      <c r="D8" s="5" t="inlineStr">
        <is>
          <t>Dinas Kependudukan / INA Digital GovTech</t>
        </is>
      </c>
    </row>
    <row r="9">
      <c r="B9" s="6" t="inlineStr">
        <is>
          <t>Public Complaints Lapor Service</t>
        </is>
      </c>
      <c r="C9" s="7" t="inlineStr">
        <is>
          <t>SP4N-LAPOR! citizen grievance ticketing, follow-up SLA &amp; satisfaction rate</t>
        </is>
      </c>
      <c r="D9" s="7" t="inlineStr">
        <is>
          <t>Inspektorat Daerah / Dinas Komunikasi &amp; Info</t>
        </is>
      </c>
    </row>
    <row r="10">
      <c r="B10" s="4" t="inlineStr">
        <is>
          <t>Smart City Traffic CCTV AI</t>
        </is>
      </c>
      <c r="C10" s="5" t="inlineStr">
        <is>
          <t>ATCS intelligent traffic lights, vehicle counting, congestion &amp; plate OCR</t>
        </is>
      </c>
      <c r="D10" s="5" t="inlineStr">
        <is>
          <t>Dinas Perhubungan (Dishub) / Satlantas Polri</t>
        </is>
      </c>
    </row>
    <row r="11">
      <c r="B11" s="6" t="inlineStr">
        <is>
          <t>Municipal Budget APBD Realize</t>
        </is>
      </c>
      <c r="C11" s="7" t="inlineStr">
        <is>
          <t>SIPD real-time absorption of revenue &amp; development expenditure (APBD)</t>
        </is>
      </c>
      <c r="D11" s="7" t="inlineStr">
        <is>
          <t>Badan Pengelolaan Keuangan &amp; Aset (BPKAD)</t>
        </is>
      </c>
    </row>
    <row r="12">
      <c r="B12" s="4" t="inlineStr">
        <is>
          <t>Public Hospital Dinkes Health</t>
        </is>
      </c>
      <c r="C12" s="5" t="inlineStr">
        <is>
          <t>RSUD/Puskesmas bed occupancy, outpatient digital queue &amp; stunting tracker</t>
        </is>
      </c>
      <c r="D12" s="5" t="inlineStr">
        <is>
          <t>Dinas Kesehatan (Dinkes) / RSUD Pemda</t>
        </is>
      </c>
    </row>
    <row r="13">
      <c r="B13" s="6" t="inlineStr">
        <is>
          <t>Civil Registry Dukcapil Sync</t>
        </is>
      </c>
      <c r="C13" s="7" t="inlineStr">
        <is>
          <t>e-KTP, Akta, Kartu Keluarga API sync &amp; inter-agency data validation</t>
        </is>
      </c>
      <c r="D13" s="7" t="inlineStr">
        <is>
          <t>Dinas Dukcapil / Kementerian Dalam Negeri</t>
        </is>
      </c>
    </row>
    <row r="14">
      <c r="B14" s="4" t="inlineStr">
        <is>
          <t>Disaster Early Warning BPBD</t>
        </is>
      </c>
      <c r="C14" s="5" t="inlineStr">
        <is>
          <t>Hydrological flood sensors, earthquake telemetry &amp; emergency evacuation</t>
        </is>
      </c>
      <c r="D14" s="5" t="inlineStr">
        <is>
          <t>Badan Penanggulangan Bencana Daerah (BPBD)</t>
        </is>
      </c>
    </row>
    <row r="15">
      <c r="B15" s="6" t="inlineStr">
        <is>
          <t>Air Quality &amp; Smart Waste IoT</t>
        </is>
      </c>
      <c r="C15" s="7" t="inlineStr">
        <is>
          <t>ISPU ambient air quality sensors, smart waste bin telemetry &amp; TPS3R trucks</t>
        </is>
      </c>
      <c r="D15" s="7" t="inlineStr">
        <is>
          <t>Dinas Lingkungan Hidup (DLH)</t>
        </is>
      </c>
    </row>
    <row r="16">
      <c r="B16" s="4" t="inlineStr">
        <is>
          <t>Gov Cyber CSIRT Security Cert</t>
        </is>
      </c>
      <c r="C16" s="5" t="inlineStr">
        <is>
          <t>Pusat Operasi Keamanan Siber BSSN-CSIRT, web defacement &amp; anti-phishing</t>
        </is>
      </c>
      <c r="D16" s="5" t="inlineStr">
        <is>
          <t>Diskominfo CSIRT Team / BSSN RI</t>
        </is>
      </c>
    </row>
    <row r="17">
      <c r="B17" s="6" t="inlineStr">
        <is>
          <t>Government Cloud PDN Data Ctr</t>
        </is>
      </c>
      <c r="C17" s="7" t="inlineStr">
        <is>
          <t>Pusat Data Nasional (PDN) multi-tenant government cloud, backup &amp; uptime</t>
        </is>
      </c>
      <c r="D17" s="7" t="inlineStr">
        <is>
          <t>Kementerian Kominfo / Pengelola PDN</t>
        </is>
      </c>
    </row>
    <row r="18">
      <c r="B18" s="4" t="inlineStr">
        <is>
          <t>Strategic Smart City Scorecard</t>
        </is>
      </c>
      <c r="C18" s="5" t="inlineStr">
        <is>
          <t>Quarterly executive performance vs RPJMD &amp; Smart City Masterplan 2026</t>
        </is>
      </c>
      <c r="D18" s="5" t="inlineStr">
        <is>
          <t>Bappeda / Dewan Smart City &amp; DPRD</t>
        </is>
      </c>
    </row>
  </sheetData>
  <mergeCells count="2">
    <mergeCell ref="B3:D3"/>
    <mergeCell ref="B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79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2">
      <c r="B2" s="1" t="inlineStr">
        <is>
          <t>SMART CITY COMMAND CENTER &amp; SPBE DIGITAL PUBLIC SERVICE MISSION CONTROL</t>
        </is>
      </c>
    </row>
    <row r="3">
      <c r="B3" s="2" t="inlineStr">
        <is>
          <t>Unified Executive Mission Control • SPBE Indeks, Portal Warga IKD, Aduan Warga, APBD &amp; Keamanan Siber</t>
        </is>
      </c>
    </row>
    <row r="5">
      <c r="B5" s="8" t="inlineStr">
        <is>
          <t>WARGA TERDAFTAR (IKD)</t>
        </is>
      </c>
      <c r="C5" s="56" t="n"/>
      <c r="D5" s="8" t="inlineStr">
        <is>
          <t>INDEKS SPBE KOTA</t>
        </is>
      </c>
      <c r="E5" s="56" t="n"/>
      <c r="F5" s="8" t="inlineStr">
        <is>
          <t>SERAPAN APBD DAERAH</t>
        </is>
      </c>
      <c r="G5" s="56" t="n"/>
      <c r="H5" s="8" t="inlineStr">
        <is>
          <t>ADUAN LAPOR SELESAI</t>
        </is>
      </c>
      <c r="I5" s="56" t="n"/>
    </row>
    <row r="6">
      <c r="B6" s="57">
        <f>'Citizen SSO INA Digital Portal'!E11</f>
        <v/>
      </c>
      <c r="C6" s="56" t="n"/>
      <c r="D6" s="58">
        <f>'SPBE Digital Maturity Index'!H13</f>
        <v/>
      </c>
      <c r="E6" s="56" t="n"/>
      <c r="F6" s="59">
        <f>'Municipal Budget APBD Realize'!F11</f>
        <v/>
      </c>
      <c r="G6" s="56" t="n"/>
      <c r="H6" s="60">
        <f>COUNTA('Public Complaints Lapor Service'!B5:B10)</f>
        <v/>
      </c>
      <c r="I6" s="56" t="n"/>
    </row>
    <row r="7">
      <c r="B7" s="14" t="inlineStr">
        <is>
          <t>Total Digital Identities</t>
        </is>
      </c>
      <c r="C7" s="56" t="n"/>
      <c r="D7" s="14" t="inlineStr">
        <is>
          <t>Skala 1.00 - 5.00</t>
        </is>
      </c>
      <c r="E7" s="56" t="n"/>
      <c r="F7" s="14" t="inlineStr">
        <is>
          <t>Realisasi Anggaran %</t>
        </is>
      </c>
      <c r="G7" s="56" t="n"/>
      <c r="H7" s="14" t="inlineStr">
        <is>
          <t>Tiket Tertangani</t>
        </is>
      </c>
      <c r="I7" s="56" t="n"/>
    </row>
    <row r="9">
      <c r="B9" s="8" t="inlineStr">
        <is>
          <t>TRAFFIC FLOW KENDARAAN</t>
        </is>
      </c>
      <c r="C9" s="56" t="n"/>
      <c r="D9" s="8" t="inlineStr">
        <is>
          <t>DUKCAPIL SYNC TRANSAKSI</t>
        </is>
      </c>
      <c r="E9" s="56" t="n"/>
      <c r="F9" s="8" t="inlineStr">
        <is>
          <t>PDN CLOUD UPTIME</t>
        </is>
      </c>
      <c r="G9" s="56" t="n"/>
      <c r="H9" s="8" t="inlineStr">
        <is>
          <t>INSIDEN SIBER DINETRALISIR</t>
        </is>
      </c>
      <c r="I9" s="56" t="n"/>
    </row>
    <row r="10">
      <c r="B10" s="61">
        <f>'Smart City Traffic CCTV AI'!E11</f>
        <v/>
      </c>
      <c r="C10" s="56" t="n"/>
      <c r="D10" s="62">
        <f>'Civil Registry Dukcapil Sync'!E10</f>
        <v/>
      </c>
      <c r="E10" s="56" t="n"/>
      <c r="F10" s="17">
        <f>'Government Cloud PDN Data Ctr'!H10</f>
        <v/>
      </c>
      <c r="G10" s="56" t="n"/>
      <c r="H10" s="63">
        <f>COUNTA('Gov Cyber CSIRT Security Cert'!B5:B8)</f>
        <v/>
      </c>
      <c r="I10" s="56" t="n"/>
    </row>
    <row r="11">
      <c r="B11" s="14" t="inlineStr">
        <is>
          <t>Volume Arteri / Jam</t>
        </is>
      </c>
      <c r="C11" s="56" t="n"/>
      <c r="D11" s="14" t="inlineStr">
        <is>
          <t>Validasi NIK / Hari</t>
        </is>
      </c>
      <c r="E11" s="56" t="n"/>
      <c r="F11" s="14" t="inlineStr">
        <is>
          <t>SLA Ketersediaan</t>
        </is>
      </c>
      <c r="G11" s="56" t="n"/>
      <c r="H11" s="14" t="inlineStr">
        <is>
          <t>Serangan CSIRT Diblokir</t>
        </is>
      </c>
      <c r="I11" s="56" t="n"/>
    </row>
    <row r="13">
      <c r="B13" s="19" t="inlineStr">
        <is>
          <t>ALOKASI &amp; REALISASI APBD PER URUSAN PEMERINTAHAN</t>
        </is>
      </c>
      <c r="F13" s="19" t="inlineStr">
        <is>
          <t>SMART CITY &amp; PUBLIC SERVICE WATCHLIST</t>
        </is>
      </c>
    </row>
    <row r="14">
      <c r="B14" s="3" t="inlineStr">
        <is>
          <t>Urusan Pemerintahan</t>
        </is>
      </c>
      <c r="C14" s="3" t="inlineStr">
        <is>
          <t>Realisasi (Triliun IDR)</t>
        </is>
      </c>
      <c r="D14" s="3" t="inlineStr">
        <is>
          <t>Porsi Anggaran %</t>
        </is>
      </c>
      <c r="F14" s="3" t="inlineStr">
        <is>
          <t>Pilar Pelayanan Publik</t>
        </is>
      </c>
      <c r="G14" s="3" t="inlineStr">
        <is>
          <t>Current KPI Metric</t>
        </is>
      </c>
      <c r="H14" s="3" t="inlineStr">
        <is>
          <t>Standar Kinerja Pemda</t>
        </is>
      </c>
      <c r="I14" s="3" t="inlineStr">
        <is>
          <t>Status Kesiapan</t>
        </is>
      </c>
    </row>
    <row r="15">
      <c r="B15" s="6" t="inlineStr">
        <is>
          <t>Pendidikan &amp; Sekolah</t>
        </is>
      </c>
      <c r="C15" s="20" t="n">
        <v>7.25</v>
      </c>
      <c r="D15" s="64">
        <f>C15/C21</f>
        <v/>
      </c>
      <c r="F15" s="6" t="inlineStr">
        <is>
          <t>Indeks SPBE KemenPAN-RB</t>
        </is>
      </c>
      <c r="G15" s="22">
        <f>'SPBE Digital Maturity Index'!H13 &amp; ' / 5.0'</f>
        <v/>
      </c>
      <c r="H15" s="22" t="inlineStr">
        <is>
          <t>Predikat Sangat Baik</t>
        </is>
      </c>
      <c r="I15" s="23">
        <f>'SPBE Digital Maturity Index'!J5</f>
        <v/>
      </c>
    </row>
    <row r="16">
      <c r="B16" s="4" t="inlineStr">
        <is>
          <t>Kesehatan &amp; RSUD</t>
        </is>
      </c>
      <c r="C16" s="24" t="n">
        <v>5.42</v>
      </c>
      <c r="D16" s="65">
        <f>C16/C21</f>
        <v/>
      </c>
      <c r="F16" s="4" t="inlineStr">
        <is>
          <t>Portal Terpadu INA Digital</t>
        </is>
      </c>
      <c r="G16" s="26">
        <f>'Citizen SSO INA Digital Portal'!E11 &amp; ' Warga'</f>
        <v/>
      </c>
      <c r="H16" s="26" t="inlineStr">
        <is>
          <t>100% NIK Verified</t>
        </is>
      </c>
      <c r="I16" s="27">
        <f>'Citizen SSO INA Digital Portal'!J5</f>
        <v/>
      </c>
    </row>
    <row r="17">
      <c r="B17" s="6" t="inlineStr">
        <is>
          <t>Pekerjaan Umum &amp; Banjir</t>
        </is>
      </c>
      <c r="C17" s="20" t="n">
        <v>6.45</v>
      </c>
      <c r="D17" s="64">
        <f>C17/C21</f>
        <v/>
      </c>
      <c r="F17" s="6" t="inlineStr">
        <is>
          <t>Aduan Warga SP4N-LAPOR!</t>
        </is>
      </c>
      <c r="G17" s="22">
        <f>'Public Complaints Lapor Service'!H11 &amp; ' Jam'</f>
        <v/>
      </c>
      <c r="H17" s="22" t="inlineStr">
        <is>
          <t>SLA &lt; 48 Jam</t>
        </is>
      </c>
      <c r="I17" s="23">
        <f>'Public Complaints Lapor Service'!J5</f>
        <v/>
      </c>
    </row>
    <row r="18">
      <c r="B18" s="4" t="inlineStr">
        <is>
          <t>Transportasi &amp; Dishub</t>
        </is>
      </c>
      <c r="C18" s="24" t="n">
        <v>3.95</v>
      </c>
      <c r="D18" s="65">
        <f>C18/C21</f>
        <v/>
      </c>
      <c r="F18" s="4" t="inlineStr">
        <is>
          <t>Manajemen Lalu Lintas ATCS</t>
        </is>
      </c>
      <c r="G18" s="26">
        <f>'Smart City Traffic CCTV AI'!E11 &amp; ' Kend/Jam'</f>
        <v/>
      </c>
      <c r="H18" s="26" t="inlineStr">
        <is>
          <t>Tingkat Kemacetan &lt; 70%</t>
        </is>
      </c>
      <c r="I18" s="27">
        <f>'Smart City Traffic CCTV AI'!J5</f>
        <v/>
      </c>
    </row>
    <row r="19">
      <c r="B19" s="6" t="inlineStr">
        <is>
          <t>Kominfo &amp; Smart City</t>
        </is>
      </c>
      <c r="C19" s="20" t="n">
        <v>1.08</v>
      </c>
      <c r="D19" s="64">
        <f>C19/C21</f>
        <v/>
      </c>
      <c r="F19" s="6" t="inlineStr">
        <is>
          <t>Realisasi Anggaran APBD</t>
        </is>
      </c>
      <c r="G19" s="22">
        <f>'Municipal Budget APBD Realize'!F11</f>
        <v/>
      </c>
      <c r="H19" s="22" t="inlineStr">
        <is>
          <t>Serapan &gt; 90%</t>
        </is>
      </c>
      <c r="I19" s="23">
        <f>'Municipal Budget APBD Realize'!J5</f>
        <v/>
      </c>
    </row>
    <row r="20">
      <c r="B20" s="4" t="inlineStr">
        <is>
          <t>Lingkungan Hidup</t>
        </is>
      </c>
      <c r="C20" s="24" t="n">
        <v>2.12</v>
      </c>
      <c r="D20" s="65">
        <f>C20/C21</f>
        <v/>
      </c>
      <c r="F20" s="4" t="inlineStr">
        <is>
          <t>Layanan RSUD &amp; Puskesmas</t>
        </is>
      </c>
      <c r="G20" s="26">
        <f>'Public Hospital Dinkes Health'!E11 &amp; ' BOR'</f>
        <v/>
      </c>
      <c r="H20" s="26" t="inlineStr">
        <is>
          <t>BOR 70-85% Optimal</t>
        </is>
      </c>
      <c r="I20" s="27">
        <f>'Public Hospital Dinkes Health'!J5</f>
        <v/>
      </c>
    </row>
    <row r="21">
      <c r="B21" s="28" t="inlineStr">
        <is>
          <t>TOTAL REALISASI</t>
        </is>
      </c>
      <c r="C21" s="29">
        <f>SUM(C15:C20)</f>
        <v/>
      </c>
      <c r="D21" s="66">
        <f>SUM(D15:D20)</f>
        <v/>
      </c>
      <c r="F21" s="6" t="inlineStr">
        <is>
          <t>Integrasi NIK Dukcapil</t>
        </is>
      </c>
      <c r="G21" s="22">
        <f>'Civil Registry Dukcapil Sync'!F10 &amp; ' ms'</f>
        <v/>
      </c>
      <c r="H21" s="22" t="inlineStr">
        <is>
          <t>Akurasi &gt; 99.9%</t>
        </is>
      </c>
      <c r="I21" s="23">
        <f>'Civil Registry Dukcapil Sync'!J5</f>
        <v/>
      </c>
    </row>
    <row r="22">
      <c r="F22" s="4" t="inlineStr">
        <is>
          <t>Sensor Peringatan Dini BPBD</t>
        </is>
      </c>
      <c r="G22" s="26">
        <f>'Disaster Early Warning BPBD'!C5</f>
        <v/>
      </c>
      <c r="H22" s="26" t="inlineStr">
        <is>
          <t>Status Siaga Aman</t>
        </is>
      </c>
      <c r="I22" s="27">
        <f>'Disaster Early Warning BPBD'!I5</f>
        <v/>
      </c>
    </row>
    <row r="23">
      <c r="F23" s="6" t="inlineStr">
        <is>
          <t>Kualitas Udara &amp; TPS3R IoT</t>
        </is>
      </c>
      <c r="G23" s="22">
        <f>'Air Quality &amp; Smart Waste IoT'!C5</f>
        <v/>
      </c>
      <c r="H23" s="22" t="inlineStr">
        <is>
          <t>Indeks ISPU Baik/Sedang</t>
        </is>
      </c>
      <c r="I23" s="23">
        <f>'Air Quality &amp; Smart Waste IoT'!J5</f>
        <v/>
      </c>
    </row>
    <row r="24">
      <c r="F24" s="4" t="inlineStr">
        <is>
          <t>Keamanan Siber CSIRT Pemda</t>
        </is>
      </c>
      <c r="G24" s="26">
        <f>COUNTA('Gov Cyber CSIRT Security Cert'!B5:B8) &amp; ' Netral'</f>
        <v/>
      </c>
      <c r="H24" s="26" t="inlineStr">
        <is>
          <t>Zero Defacement</t>
        </is>
      </c>
      <c r="I24" s="27">
        <f>'Gov Cyber CSIRT Security Cert'!J5</f>
        <v/>
      </c>
    </row>
    <row r="48">
      <c r="B48" s="67" t="inlineStr">
        <is>
          <t>Monthly SPBE E-Gov Public Service SLA &amp; Citizen CSAT (%)</t>
        </is>
      </c>
      <c r="G48" s="67" t="inlineStr">
        <is>
          <t>Smart City SPBE &amp; Public Service Index</t>
        </is>
      </c>
    </row>
    <row r="49">
      <c r="B49" s="68" t="inlineStr">
        <is>
          <t>Month</t>
        </is>
      </c>
      <c r="C49" s="68" t="inlineStr">
        <is>
          <t>Target Citizen CSAT %</t>
        </is>
      </c>
      <c r="D49" s="68" t="inlineStr">
        <is>
          <t>Actual Citizen CSAT %</t>
        </is>
      </c>
      <c r="E49" s="68" t="inlineStr">
        <is>
          <t>SPBE Portal Uptime %</t>
        </is>
      </c>
      <c r="G49" s="68" t="inlineStr">
        <is>
          <t>Operational Capability Pillar</t>
        </is>
      </c>
      <c r="H49" s="68" t="inlineStr">
        <is>
          <t>Benchmark</t>
        </is>
      </c>
      <c r="I49" s="68" t="inlineStr">
        <is>
          <t>Current Attainment</t>
        </is>
      </c>
    </row>
    <row r="50">
      <c r="B50" s="69" t="inlineStr">
        <is>
          <t>May</t>
        </is>
      </c>
      <c r="C50" s="70" t="n">
        <v>85</v>
      </c>
      <c r="D50" s="70" t="n">
        <v>86.8</v>
      </c>
      <c r="E50" s="70" t="n">
        <v>99.2</v>
      </c>
      <c r="G50" s="71" t="inlineStr">
        <is>
          <t>Single Sign-On Citizen ID</t>
        </is>
      </c>
      <c r="H50" s="72" t="n">
        <v>4.2</v>
      </c>
      <c r="I50" s="72" t="n">
        <v>4.8</v>
      </c>
    </row>
    <row r="51">
      <c r="B51" s="69" t="inlineStr">
        <is>
          <t>Jun</t>
        </is>
      </c>
      <c r="C51" s="70" t="n">
        <v>88</v>
      </c>
      <c r="D51" s="70" t="n">
        <v>89.5</v>
      </c>
      <c r="E51" s="70" t="n">
        <v>99.5</v>
      </c>
      <c r="G51" s="71" t="inlineStr">
        <is>
          <t>Smart Traffic SCATS Control</t>
        </is>
      </c>
      <c r="H51" s="72" t="n">
        <v>4</v>
      </c>
      <c r="I51" s="72" t="n">
        <v>4.6</v>
      </c>
    </row>
    <row r="52">
      <c r="B52" s="69" t="inlineStr">
        <is>
          <t>Jul</t>
        </is>
      </c>
      <c r="C52" s="70" t="n">
        <v>90</v>
      </c>
      <c r="D52" s="70" t="n">
        <v>91.8</v>
      </c>
      <c r="E52" s="70" t="n">
        <v>99.8</v>
      </c>
      <c r="G52" s="71" t="inlineStr">
        <is>
          <t>Public Grievance Lapor! SLA</t>
        </is>
      </c>
      <c r="H52" s="72" t="n">
        <v>4.2</v>
      </c>
      <c r="I52" s="72" t="n">
        <v>4.7</v>
      </c>
    </row>
    <row r="53">
      <c r="B53" s="69" t="inlineStr">
        <is>
          <t>Aug</t>
        </is>
      </c>
      <c r="C53" s="70" t="n">
        <v>90</v>
      </c>
      <c r="D53" s="70" t="n">
        <v>91.2</v>
      </c>
      <c r="E53" s="70" t="n">
        <v>99.59999999999999</v>
      </c>
      <c r="G53" s="71" t="inlineStr">
        <is>
          <t>Open Data Satu Data Portal</t>
        </is>
      </c>
      <c r="H53" s="72" t="n">
        <v>4</v>
      </c>
      <c r="I53" s="72" t="n">
        <v>4.5</v>
      </c>
    </row>
    <row r="54">
      <c r="B54" s="69" t="inlineStr">
        <is>
          <t>Sep</t>
        </is>
      </c>
      <c r="C54" s="70" t="n">
        <v>92</v>
      </c>
      <c r="D54" s="70" t="n">
        <v>93.90000000000001</v>
      </c>
      <c r="E54" s="70" t="n">
        <v>99.90000000000001</v>
      </c>
      <c r="G54" s="71" t="inlineStr">
        <is>
          <t>Disaster Early Warning IoT</t>
        </is>
      </c>
      <c r="H54" s="72" t="n">
        <v>4.5</v>
      </c>
      <c r="I54" s="72" t="n">
        <v>4.9</v>
      </c>
    </row>
    <row r="55">
      <c r="B55" s="69" t="inlineStr">
        <is>
          <t>Oct</t>
        </is>
      </c>
      <c r="C55" s="70" t="n">
        <v>95</v>
      </c>
      <c r="D55" s="70" t="n">
        <v>96.5</v>
      </c>
      <c r="E55" s="70" t="n">
        <v>99.98</v>
      </c>
      <c r="G55" s="71" t="inlineStr">
        <is>
          <t>Gov Cloud PDN Security</t>
        </is>
      </c>
      <c r="H55" s="72" t="n">
        <v>4</v>
      </c>
      <c r="I55" s="72" t="n">
        <v>4.6</v>
      </c>
    </row>
    <row r="72">
      <c r="B72" s="67" t="inlineStr">
        <is>
          <t>Citizen SPBE Service Requests Processed vs Digital Satisfaction Index (%)</t>
        </is>
      </c>
      <c r="G72" s="67" t="inlineStr">
        <is>
          <t>Public Service Agency Request Channel Distribution (%)</t>
        </is>
      </c>
    </row>
    <row r="73">
      <c r="B73" s="68" t="inlineStr">
        <is>
          <t>Month</t>
        </is>
      </c>
      <c r="C73" s="68" t="inlineStr">
        <is>
          <t>Requests (k)</t>
        </is>
      </c>
      <c r="D73" s="68" t="inlineStr">
        <is>
          <t>Satisfaction CSAT %</t>
        </is>
      </c>
      <c r="E73" s="68" t="inlineStr">
        <is>
          <t>Target %</t>
        </is>
      </c>
      <c r="G73" s="68" t="inlineStr">
        <is>
          <t>Service Cluster</t>
        </is>
      </c>
      <c r="H73" s="68" t="inlineStr">
        <is>
          <t>Mobile Citizen SuperApp</t>
        </is>
      </c>
      <c r="I73" s="68" t="inlineStr">
        <is>
          <t>One-Stop Mall MPP</t>
        </is>
      </c>
      <c r="J73" s="68" t="inlineStr">
        <is>
          <t>Automated Kiosk</t>
        </is>
      </c>
      <c r="K73" s="68" t="inlineStr">
        <is>
          <t>Web Portal</t>
        </is>
      </c>
    </row>
    <row r="74">
      <c r="B74" s="71" t="inlineStr">
        <is>
          <t>May</t>
        </is>
      </c>
      <c r="C74" s="82" t="n">
        <v>145</v>
      </c>
      <c r="D74" s="83" t="n">
        <v>91.2</v>
      </c>
      <c r="E74" s="83" t="n">
        <v>90</v>
      </c>
      <c r="G74" s="71" t="inlineStr">
        <is>
          <t>Civil Registry Dukcapil</t>
        </is>
      </c>
      <c r="H74" s="83" t="n">
        <v>65</v>
      </c>
      <c r="I74" s="83" t="n">
        <v>15</v>
      </c>
      <c r="J74" s="83" t="n">
        <v>12</v>
      </c>
      <c r="K74" s="83" t="n">
        <v>8</v>
      </c>
    </row>
    <row r="75">
      <c r="B75" s="71" t="inlineStr">
        <is>
          <t>Jun</t>
        </is>
      </c>
      <c r="C75" s="82" t="n">
        <v>168</v>
      </c>
      <c r="D75" s="83" t="n">
        <v>92.5</v>
      </c>
      <c r="E75" s="83" t="n">
        <v>90</v>
      </c>
      <c r="G75" s="71" t="inlineStr">
        <is>
          <t>Business Licensing OSS</t>
        </is>
      </c>
      <c r="H75" s="83" t="n">
        <v>72</v>
      </c>
      <c r="I75" s="83" t="n">
        <v>10</v>
      </c>
      <c r="J75" s="83" t="n">
        <v>8</v>
      </c>
      <c r="K75" s="83" t="n">
        <v>10</v>
      </c>
    </row>
    <row r="76">
      <c r="B76" s="71" t="inlineStr">
        <is>
          <t>Jul</t>
        </is>
      </c>
      <c r="C76" s="82" t="n">
        <v>192</v>
      </c>
      <c r="D76" s="83" t="n">
        <v>94</v>
      </c>
      <c r="E76" s="83" t="n">
        <v>92</v>
      </c>
      <c r="G76" s="71" t="inlineStr">
        <is>
          <t>Local Tax &amp; Retribution</t>
        </is>
      </c>
      <c r="H76" s="83" t="n">
        <v>78</v>
      </c>
      <c r="I76" s="83" t="n">
        <v>8</v>
      </c>
      <c r="J76" s="83" t="n">
        <v>9</v>
      </c>
      <c r="K76" s="83" t="n">
        <v>5</v>
      </c>
    </row>
    <row r="77">
      <c r="B77" s="71" t="inlineStr">
        <is>
          <t>Aug</t>
        </is>
      </c>
      <c r="C77" s="82" t="n">
        <v>188</v>
      </c>
      <c r="D77" s="83" t="n">
        <v>93.59999999999999</v>
      </c>
      <c r="E77" s="83" t="n">
        <v>92</v>
      </c>
      <c r="G77" s="71" t="inlineStr">
        <is>
          <t>Health &amp; Social Welfare</t>
        </is>
      </c>
      <c r="H77" s="83" t="n">
        <v>58</v>
      </c>
      <c r="I77" s="83" t="n">
        <v>22</v>
      </c>
      <c r="J77" s="83" t="n">
        <v>12</v>
      </c>
      <c r="K77" s="83" t="n">
        <v>8</v>
      </c>
    </row>
    <row r="78">
      <c r="B78" s="71" t="inlineStr">
        <is>
          <t>Sep</t>
        </is>
      </c>
      <c r="C78" s="82" t="n">
        <v>215</v>
      </c>
      <c r="D78" s="83" t="n">
        <v>95.8</v>
      </c>
      <c r="E78" s="83" t="n">
        <v>95</v>
      </c>
      <c r="G78" s="71" t="inlineStr">
        <is>
          <t>Public Transportation Card</t>
        </is>
      </c>
      <c r="H78" s="83" t="n">
        <v>82</v>
      </c>
      <c r="I78" s="83" t="n">
        <v>6</v>
      </c>
      <c r="J78" s="83" t="n">
        <v>10</v>
      </c>
      <c r="K78" s="83" t="n">
        <v>2</v>
      </c>
    </row>
    <row r="79">
      <c r="B79" s="71" t="inlineStr">
        <is>
          <t>Oct</t>
        </is>
      </c>
      <c r="C79" s="82" t="n">
        <v>240</v>
      </c>
      <c r="D79" s="83" t="n">
        <v>97.2</v>
      </c>
      <c r="E79" s="83" t="n">
        <v>95</v>
      </c>
    </row>
  </sheetData>
  <mergeCells count="28">
    <mergeCell ref="F11:G11"/>
    <mergeCell ref="D10:E10"/>
    <mergeCell ref="B7:C7"/>
    <mergeCell ref="F10:G10"/>
    <mergeCell ref="H10:I10"/>
    <mergeCell ref="F6:G6"/>
    <mergeCell ref="H9:I9"/>
    <mergeCell ref="F7:G7"/>
    <mergeCell ref="D6:E6"/>
    <mergeCell ref="H6:I6"/>
    <mergeCell ref="B11:C11"/>
    <mergeCell ref="D11:E11"/>
    <mergeCell ref="F5:G5"/>
    <mergeCell ref="H11:I11"/>
    <mergeCell ref="D7:E7"/>
    <mergeCell ref="H7:I7"/>
    <mergeCell ref="B10:C10"/>
    <mergeCell ref="B9:C9"/>
    <mergeCell ref="D9:E9"/>
    <mergeCell ref="F13:J13"/>
    <mergeCell ref="F9:G9"/>
    <mergeCell ref="B6:C6"/>
    <mergeCell ref="B3:J3"/>
    <mergeCell ref="B5:C5"/>
    <mergeCell ref="B13:E13"/>
    <mergeCell ref="D5:E5"/>
    <mergeCell ref="H5:I5"/>
    <mergeCell ref="B2:J2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J13"/>
  <sheetViews>
    <sheetView showGridLines="1" workbookViewId="0">
      <selection activeCell="A1" sqref="A1"/>
    </sheetView>
  </sheetViews>
  <sheetFormatPr baseColWidth="8" defaultRowHeight="15"/>
  <cols>
    <col width="69" customWidth="1" min="2" max="2"/>
    <col width="29" customWidth="1" min="3" max="3"/>
    <col width="47" customWidth="1" min="4" max="4"/>
    <col width="21" customWidth="1" min="5" max="5"/>
    <col width="21" customWidth="1" min="6" max="6"/>
    <col width="13" customWidth="1" min="7" max="7"/>
    <col width="17" customWidth="1" min="8" max="8"/>
    <col width="24" customWidth="1" min="9" max="9"/>
    <col width="21" customWidth="1" min="10" max="10"/>
  </cols>
  <sheetData>
    <row r="2">
      <c r="B2" s="1" t="inlineStr">
        <is>
          <t>SISTEM PEMERINTAHAN BERBASIS ELEKTRONIK (SPBE) MATURITY EVALUATION</t>
        </is>
      </c>
    </row>
    <row r="4">
      <c r="B4" s="3" t="inlineStr">
        <is>
          <t>Domain SPBE</t>
        </is>
      </c>
      <c r="C4" s="3" t="inlineStr">
        <is>
          <t>Aspect Category</t>
        </is>
      </c>
      <c r="D4" s="3" t="inlineStr">
        <is>
          <t>Evaluated Indicator</t>
        </is>
      </c>
      <c r="E4" s="3" t="inlineStr">
        <is>
          <t>Target Score (1-5)</t>
        </is>
      </c>
      <c r="F4" s="3" t="inlineStr">
        <is>
          <t>Actual Score (1-5)</t>
        </is>
      </c>
      <c r="G4" s="3" t="inlineStr">
        <is>
          <t>Weight %</t>
        </is>
      </c>
      <c r="H4" s="3" t="inlineStr">
        <is>
          <t>Weighted Value</t>
        </is>
      </c>
      <c r="I4" s="3" t="inlineStr">
        <is>
          <t>Evidence Completeness</t>
        </is>
      </c>
      <c r="J4" s="3" t="inlineStr">
        <is>
          <t>Maturity Predicate</t>
        </is>
      </c>
    </row>
    <row r="5">
      <c r="B5" s="31" t="inlineStr">
        <is>
          <t>Kebijakan SPBE</t>
        </is>
      </c>
      <c r="C5" s="7" t="inlineStr">
        <is>
          <t>Arsitektur &amp; Peta Rencana</t>
        </is>
      </c>
      <c r="D5" s="7" t="inlineStr">
        <is>
          <t>Indikator 1: Kebijakan Arsitektur SPBE</t>
        </is>
      </c>
      <c r="E5" s="20" t="n">
        <v>4.5</v>
      </c>
      <c r="F5" s="20" t="n">
        <v>4.2</v>
      </c>
      <c r="G5" s="64" t="n">
        <v>0.1</v>
      </c>
      <c r="H5" s="32">
        <f>F5*G5</f>
        <v/>
      </c>
      <c r="I5" s="22" t="inlineStr">
        <is>
          <t>PERMENPAN_VERIFIED</t>
        </is>
      </c>
      <c r="J5" s="23" t="inlineStr">
        <is>
          <t>SANGAT_BAIK</t>
        </is>
      </c>
    </row>
    <row r="6">
      <c r="B6" s="33" t="inlineStr">
        <is>
          <t>Kebijakan SPBE</t>
        </is>
      </c>
      <c r="C6" s="5" t="inlineStr">
        <is>
          <t>Manajemen Data &amp; Keamanan</t>
        </is>
      </c>
      <c r="D6" s="5" t="inlineStr">
        <is>
          <t>Indikator 2: Kebijakan Manajemen Keamanan</t>
        </is>
      </c>
      <c r="E6" s="24" t="n">
        <v>4.5</v>
      </c>
      <c r="F6" s="24" t="n">
        <v>4</v>
      </c>
      <c r="G6" s="65" t="n">
        <v>0.1</v>
      </c>
      <c r="H6" s="34">
        <f>F6*G6</f>
        <v/>
      </c>
      <c r="I6" s="26" t="inlineStr">
        <is>
          <t>PERWAL_PASSED</t>
        </is>
      </c>
      <c r="J6" s="27" t="inlineStr">
        <is>
          <t>BAIK</t>
        </is>
      </c>
    </row>
    <row r="7">
      <c r="B7" s="31" t="inlineStr">
        <is>
          <t>Tata Kelola SPBE</t>
        </is>
      </c>
      <c r="C7" s="7" t="inlineStr">
        <is>
          <t>Kelembagaan &amp; Kolaborasi</t>
        </is>
      </c>
      <c r="D7" s="7" t="inlineStr">
        <is>
          <t>Indikator 10: Tim Koordinasi SPBE</t>
        </is>
      </c>
      <c r="E7" s="20" t="n">
        <v>5</v>
      </c>
      <c r="F7" s="20" t="n">
        <v>4.8</v>
      </c>
      <c r="G7" s="64" t="n">
        <v>0.15</v>
      </c>
      <c r="H7" s="32">
        <f>F7*G7</f>
        <v/>
      </c>
      <c r="I7" s="22" t="inlineStr">
        <is>
          <t>SK_TIM_AKTIF</t>
        </is>
      </c>
      <c r="J7" s="23" t="inlineStr">
        <is>
          <t>SANGAT_BAIK</t>
        </is>
      </c>
    </row>
    <row r="8">
      <c r="B8" s="33" t="inlineStr">
        <is>
          <t>Tata Kelola SPBE</t>
        </is>
      </c>
      <c r="C8" s="5" t="inlineStr">
        <is>
          <t>Strategi &amp; Rencana Kerja</t>
        </is>
      </c>
      <c r="D8" s="5" t="inlineStr">
        <is>
          <t>Indikator 15: Peta Rencana 5 Tahun</t>
        </is>
      </c>
      <c r="E8" s="24" t="n">
        <v>4.5</v>
      </c>
      <c r="F8" s="24" t="n">
        <v>4.3</v>
      </c>
      <c r="G8" s="65" t="n">
        <v>0.15</v>
      </c>
      <c r="H8" s="34">
        <f>F8*G8</f>
        <v/>
      </c>
      <c r="I8" s="26" t="inlineStr">
        <is>
          <t>BAPPEDA_VALID</t>
        </is>
      </c>
      <c r="J8" s="27" t="inlineStr">
        <is>
          <t>SANGAT_BAIK</t>
        </is>
      </c>
    </row>
    <row r="9">
      <c r="B9" s="31" t="inlineStr">
        <is>
          <t>Manajemen SPBE</t>
        </is>
      </c>
      <c r="C9" s="7" t="inlineStr">
        <is>
          <t>Manajemen Risiko SPBE</t>
        </is>
      </c>
      <c r="D9" s="7" t="inlineStr">
        <is>
          <t>Indikator 22: Penerapan Manajemen Risiko</t>
        </is>
      </c>
      <c r="E9" s="20" t="n">
        <v>4</v>
      </c>
      <c r="F9" s="20" t="n">
        <v>3.8</v>
      </c>
      <c r="G9" s="64" t="n">
        <v>0.15</v>
      </c>
      <c r="H9" s="32">
        <f>F9*G9</f>
        <v/>
      </c>
      <c r="I9" s="22" t="inlineStr">
        <is>
          <t>ISO_31000_ALIGNED</t>
        </is>
      </c>
      <c r="J9" s="23" t="inlineStr">
        <is>
          <t>BAIK</t>
        </is>
      </c>
    </row>
    <row r="10">
      <c r="B10" s="33" t="inlineStr">
        <is>
          <t>Manajemen SPBE</t>
        </is>
      </c>
      <c r="C10" s="5" t="inlineStr">
        <is>
          <t>Audit TIK &amp; Keamanan</t>
        </is>
      </c>
      <c r="D10" s="5" t="inlineStr">
        <is>
          <t>Indikator 26: Pelaksanaan Audit Internal</t>
        </is>
      </c>
      <c r="E10" s="24" t="n">
        <v>4.5</v>
      </c>
      <c r="F10" s="24" t="n">
        <v>4.1</v>
      </c>
      <c r="G10" s="65" t="n">
        <v>0.15</v>
      </c>
      <c r="H10" s="34">
        <f>F10*G10</f>
        <v/>
      </c>
      <c r="I10" s="26" t="inlineStr">
        <is>
          <t>INSPEKTORAT_DOC</t>
        </is>
      </c>
      <c r="J10" s="27" t="inlineStr">
        <is>
          <t>BAIK</t>
        </is>
      </c>
    </row>
    <row r="11">
      <c r="B11" s="31" t="inlineStr">
        <is>
          <t>Layanan SPBE</t>
        </is>
      </c>
      <c r="C11" s="7" t="inlineStr">
        <is>
          <t>Layanan Administrasi Pemda</t>
        </is>
      </c>
      <c r="D11" s="7" t="inlineStr">
        <is>
          <t>Indikator 35: Sistem Naskah Dinas (SRIKANDI)</t>
        </is>
      </c>
      <c r="E11" s="20" t="n">
        <v>5</v>
      </c>
      <c r="F11" s="20" t="n">
        <v>4.9</v>
      </c>
      <c r="G11" s="64" t="n">
        <v>0.1</v>
      </c>
      <c r="H11" s="32">
        <f>F11*G11</f>
        <v/>
      </c>
      <c r="I11" s="22" t="inlineStr">
        <is>
          <t>100%_PAPERLESS</t>
        </is>
      </c>
      <c r="J11" s="23" t="inlineStr">
        <is>
          <t>MEMUASKAN</t>
        </is>
      </c>
    </row>
    <row r="12">
      <c r="B12" s="33" t="inlineStr">
        <is>
          <t>Layanan SPBE</t>
        </is>
      </c>
      <c r="C12" s="5" t="inlineStr">
        <is>
          <t>Layanan Publik Warga</t>
        </is>
      </c>
      <c r="D12" s="5" t="inlineStr">
        <is>
          <t>Indikator 42: Portal Pelayanan Terpadu Warga</t>
        </is>
      </c>
      <c r="E12" s="24" t="n">
        <v>5</v>
      </c>
      <c r="F12" s="24" t="n">
        <v>4.6</v>
      </c>
      <c r="G12" s="65" t="n">
        <v>0.1</v>
      </c>
      <c r="H12" s="34">
        <f>F12*G12</f>
        <v/>
      </c>
      <c r="I12" s="26" t="inlineStr">
        <is>
          <t>IKD_INTEGRATED</t>
        </is>
      </c>
      <c r="J12" s="27" t="inlineStr">
        <is>
          <t>SANGAT_BAIK</t>
        </is>
      </c>
    </row>
    <row r="13">
      <c r="B13" s="28" t="inlineStr">
        <is>
          <t>INDEKS SPBE KOTA (SKALA 1.00 - 5.00)</t>
        </is>
      </c>
      <c r="C13" s="73" t="n"/>
      <c r="D13" s="74" t="n"/>
      <c r="E13" s="36">
        <f>AVERAGE(E5:E12)</f>
        <v/>
      </c>
      <c r="F13" s="36">
        <f>AVERAGE(F5:F12)</f>
        <v/>
      </c>
      <c r="G13" s="75">
        <f>SUM(G5:G12)</f>
        <v/>
      </c>
      <c r="H13" s="36">
        <f>SUM(H5:H12)</f>
        <v/>
      </c>
      <c r="I13" s="35" t="n"/>
      <c r="J13" s="38" t="inlineStr">
        <is>
          <t>SANGAT_BAIK</t>
        </is>
      </c>
    </row>
  </sheetData>
  <mergeCells count="2">
    <mergeCell ref="B13:D13"/>
    <mergeCell ref="B2:J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71" customWidth="1" min="2" max="2"/>
    <col width="22" customWidth="1" min="3" max="3"/>
    <col width="26" customWidth="1" min="4" max="4"/>
    <col width="27" customWidth="1" min="5" max="5"/>
    <col width="27" customWidth="1" min="6" max="6"/>
    <col width="25" customWidth="1" min="7" max="7"/>
    <col width="23" customWidth="1" min="8" max="8"/>
    <col width="23" customWidth="1" min="9" max="9"/>
    <col width="17" customWidth="1" min="10" max="10"/>
  </cols>
  <sheetData>
    <row r="2">
      <c r="B2" s="1" t="inlineStr">
        <is>
          <t>PORTAL LAYANAN PUBLIK TERPADU &amp; IDENTITAS KEPENDUDUKAN DIGITAL (IKD)</t>
        </is>
      </c>
    </row>
    <row r="4">
      <c r="B4" s="3" t="inlineStr">
        <is>
          <t>Integrated Public Service</t>
        </is>
      </c>
      <c r="C4" s="3" t="inlineStr">
        <is>
          <t>Managing Department</t>
        </is>
      </c>
      <c r="D4" s="3" t="inlineStr">
        <is>
          <t>Auth Mechanism</t>
        </is>
      </c>
      <c r="E4" s="3" t="inlineStr">
        <is>
          <t>Registered Citizen Users</t>
        </is>
      </c>
      <c r="F4" s="3" t="inlineStr">
        <is>
          <t>Daily Active Users (DAU)</t>
        </is>
      </c>
      <c r="G4" s="3" t="inlineStr">
        <is>
          <t>Avg Login Latency (ms)</t>
        </is>
      </c>
      <c r="H4" s="3" t="inlineStr">
        <is>
          <t>Citizen Rating (1-5)</t>
        </is>
      </c>
      <c r="I4" s="3" t="inlineStr">
        <is>
          <t>e-KTP Verification %</t>
        </is>
      </c>
      <c r="J4" s="3" t="inlineStr">
        <is>
          <t>Service Status</t>
        </is>
      </c>
    </row>
    <row r="5">
      <c r="B5" s="22" t="inlineStr">
        <is>
          <t>Layanan Kependudukan Online</t>
        </is>
      </c>
      <c r="C5" s="7" t="inlineStr">
        <is>
          <t>Dinas Dukcapil</t>
        </is>
      </c>
      <c r="D5" s="22" t="inlineStr">
        <is>
          <t>IKD Biometric + OTP</t>
        </is>
      </c>
      <c r="E5" s="39" t="n">
        <v>485000</v>
      </c>
      <c r="F5" s="39" t="n">
        <v>24500</v>
      </c>
      <c r="G5" s="39" t="n">
        <v>280</v>
      </c>
      <c r="H5" s="76" t="n">
        <v>4.8</v>
      </c>
      <c r="I5" s="64" t="n">
        <v>1</v>
      </c>
      <c r="J5" s="23" t="inlineStr">
        <is>
          <t>ONLINE_ACTIVE</t>
        </is>
      </c>
    </row>
    <row r="6">
      <c r="B6" s="26" t="inlineStr">
        <is>
          <t>Perizinan Terpadu OSS-RBA</t>
        </is>
      </c>
      <c r="C6" s="5" t="inlineStr">
        <is>
          <t>DPMPTSP</t>
        </is>
      </c>
      <c r="D6" s="26" t="inlineStr">
        <is>
          <t>INA Digital OAuth 2.0</t>
        </is>
      </c>
      <c r="E6" s="41" t="n">
        <v>92000</v>
      </c>
      <c r="F6" s="41" t="n">
        <v>4800</v>
      </c>
      <c r="G6" s="41" t="n">
        <v>310</v>
      </c>
      <c r="H6" s="77" t="n">
        <v>4.6</v>
      </c>
      <c r="I6" s="65" t="n">
        <v>1</v>
      </c>
      <c r="J6" s="27" t="inlineStr">
        <is>
          <t>ONLINE_ACTIVE</t>
        </is>
      </c>
    </row>
    <row r="7">
      <c r="B7" s="22" t="inlineStr">
        <is>
          <t>Pembayaran Pajak Daerah (PBB/PKB)</t>
        </is>
      </c>
      <c r="C7" s="7" t="inlineStr">
        <is>
          <t>Bapenda</t>
        </is>
      </c>
      <c r="D7" s="22" t="inlineStr">
        <is>
          <t>OpenID Connect + QRIS</t>
        </is>
      </c>
      <c r="E7" s="39" t="n">
        <v>340000</v>
      </c>
      <c r="F7" s="39" t="n">
        <v>18200</v>
      </c>
      <c r="G7" s="39" t="n">
        <v>195</v>
      </c>
      <c r="H7" s="76" t="n">
        <v>4.9</v>
      </c>
      <c r="I7" s="64" t="n">
        <v>0.998</v>
      </c>
      <c r="J7" s="23" t="inlineStr">
        <is>
          <t>ONLINE_ACTIVE</t>
        </is>
      </c>
    </row>
    <row r="8">
      <c r="B8" s="26" t="inlineStr">
        <is>
          <t>Antrean RSUD &amp; Puskesmas Digital</t>
        </is>
      </c>
      <c r="C8" s="5" t="inlineStr">
        <is>
          <t>Dinas Kesehatan</t>
        </is>
      </c>
      <c r="D8" s="26" t="inlineStr">
        <is>
          <t>BPJS Bridging + IKD</t>
        </is>
      </c>
      <c r="E8" s="41" t="n">
        <v>280000</v>
      </c>
      <c r="F8" s="41" t="n">
        <v>16500</v>
      </c>
      <c r="G8" s="41" t="n">
        <v>240</v>
      </c>
      <c r="H8" s="77" t="n">
        <v>4.7</v>
      </c>
      <c r="I8" s="65" t="n">
        <v>0.995</v>
      </c>
      <c r="J8" s="27" t="inlineStr">
        <is>
          <t>ONLINE_ACTIVE</t>
        </is>
      </c>
    </row>
    <row r="9">
      <c r="B9" s="22" t="inlineStr">
        <is>
          <t>Pendaftaran Sekolah PPDB Online</t>
        </is>
      </c>
      <c r="C9" s="7" t="inlineStr">
        <is>
          <t>Dinas Pendidikan</t>
        </is>
      </c>
      <c r="D9" s="22" t="inlineStr">
        <is>
          <t>IKD NISN Validation</t>
        </is>
      </c>
      <c r="E9" s="39" t="n">
        <v>125000</v>
      </c>
      <c r="F9" s="39" t="n">
        <v>8900</v>
      </c>
      <c r="G9" s="39" t="n">
        <v>350</v>
      </c>
      <c r="H9" s="76" t="n">
        <v>4.5</v>
      </c>
      <c r="I9" s="64" t="n">
        <v>1</v>
      </c>
      <c r="J9" s="23" t="inlineStr">
        <is>
          <t>ONLINE_ACTIVE</t>
        </is>
      </c>
    </row>
    <row r="10">
      <c r="B10" s="26" t="inlineStr">
        <is>
          <t>Bantuan Sosial Terpadu (DTKS)</t>
        </is>
      </c>
      <c r="C10" s="5" t="inlineStr">
        <is>
          <t>Dinas Sosial</t>
        </is>
      </c>
      <c r="D10" s="26" t="inlineStr">
        <is>
          <t>Dukcapil NIK Face Match</t>
        </is>
      </c>
      <c r="E10" s="41" t="n">
        <v>185000</v>
      </c>
      <c r="F10" s="41" t="n">
        <v>9200</v>
      </c>
      <c r="G10" s="41" t="n">
        <v>260</v>
      </c>
      <c r="H10" s="77" t="n">
        <v>4.7</v>
      </c>
      <c r="I10" s="65" t="n">
        <v>1</v>
      </c>
      <c r="J10" s="27" t="inlineStr">
        <is>
          <t>ONLINE_ACTIVE</t>
        </is>
      </c>
    </row>
    <row r="11">
      <c r="B11" s="28" t="inlineStr">
        <is>
          <t>TOTAL CITIZEN DIGITAL IDENTITIES</t>
        </is>
      </c>
      <c r="C11" s="73" t="n"/>
      <c r="D11" s="74" t="n"/>
      <c r="E11" s="43">
        <f>SUM(E5:E10)</f>
        <v/>
      </c>
      <c r="F11" s="43">
        <f>SUM(F5:F10)</f>
        <v/>
      </c>
      <c r="G11" s="43">
        <f>AVERAGE(G5:G10)</f>
        <v/>
      </c>
      <c r="H11" s="78">
        <f>AVERAGE(H5:H10)</f>
        <v/>
      </c>
      <c r="I11" s="75">
        <f>AVERAGE(I5:I10)</f>
        <v/>
      </c>
      <c r="J11" s="35" t="n"/>
    </row>
  </sheetData>
  <mergeCells count="2">
    <mergeCell ref="B11:D11"/>
    <mergeCell ref="B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31" customWidth="1" min="3" max="3"/>
    <col width="32" customWidth="1" min="4" max="4"/>
    <col width="26" customWidth="1" min="5" max="5"/>
    <col width="14" customWidth="1" min="6" max="6"/>
    <col width="23" customWidth="1" min="7" max="7"/>
    <col width="20" customWidth="1" min="8" max="8"/>
    <col width="23" customWidth="1" min="9" max="9"/>
    <col width="21" customWidth="1" min="10" max="10"/>
  </cols>
  <sheetData>
    <row r="2">
      <c r="B2" s="1" t="inlineStr">
        <is>
          <t>SISTEM PENGELOLAAN PENGADUAN PELAYANAN PUBLIK (SP4N-LAPOR!)</t>
        </is>
      </c>
    </row>
    <row r="4">
      <c r="B4" s="3" t="inlineStr">
        <is>
          <t>Report Ticket ID</t>
        </is>
      </c>
      <c r="C4" s="3" t="inlineStr">
        <is>
          <t>Grievance Category</t>
        </is>
      </c>
      <c r="D4" s="3" t="inlineStr">
        <is>
          <t>Target Agency (OPD)</t>
        </is>
      </c>
      <c r="E4" s="3" t="inlineStr">
        <is>
          <t>Location / Sub-district</t>
        </is>
      </c>
      <c r="F4" s="3" t="inlineStr">
        <is>
          <t>Report Date</t>
        </is>
      </c>
      <c r="G4" s="3" t="inlineStr">
        <is>
          <t>Resolution SLA (Hrs)</t>
        </is>
      </c>
      <c r="H4" s="3" t="inlineStr">
        <is>
          <t>Actual Time (Hrs)</t>
        </is>
      </c>
      <c r="I4" s="3" t="inlineStr">
        <is>
          <t>Citizen Satisfaction</t>
        </is>
      </c>
      <c r="J4" s="3" t="inlineStr">
        <is>
          <t>Resolution Status</t>
        </is>
      </c>
    </row>
    <row r="5">
      <c r="B5" s="22" t="inlineStr">
        <is>
          <t>LPR-2026-8001</t>
        </is>
      </c>
      <c r="C5" s="7" t="inlineStr">
        <is>
          <t>Jalan Rusak / Berlubang</t>
        </is>
      </c>
      <c r="D5" s="7" t="inlineStr">
        <is>
          <t>Dinas Bina Marga &amp; SDA</t>
        </is>
      </c>
      <c r="E5" s="7" t="inlineStr">
        <is>
          <t>Kecamatan Menteng</t>
        </is>
      </c>
      <c r="F5" s="22" t="inlineStr">
        <is>
          <t>2026-10-12</t>
        </is>
      </c>
      <c r="G5" s="76" t="n">
        <v>48</v>
      </c>
      <c r="H5" s="76" t="n">
        <v>24.5</v>
      </c>
      <c r="I5" s="22" t="inlineStr">
        <is>
          <t>BINTANG_5 (Puas)</t>
        </is>
      </c>
      <c r="J5" s="23" t="inlineStr">
        <is>
          <t>SELESAI_TERTANGANI</t>
        </is>
      </c>
    </row>
    <row r="6">
      <c r="B6" s="26" t="inlineStr">
        <is>
          <t>LPR-2026-8002</t>
        </is>
      </c>
      <c r="C6" s="5" t="inlineStr">
        <is>
          <t>Lampu PJU Padam</t>
        </is>
      </c>
      <c r="D6" s="5" t="inlineStr">
        <is>
          <t>Dinas Bina Marga</t>
        </is>
      </c>
      <c r="E6" s="5" t="inlineStr">
        <is>
          <t>Kecamatan Kebayoran</t>
        </is>
      </c>
      <c r="F6" s="26" t="inlineStr">
        <is>
          <t>2026-10-13</t>
        </is>
      </c>
      <c r="G6" s="77" t="n">
        <v>24</v>
      </c>
      <c r="H6" s="77" t="n">
        <v>12</v>
      </c>
      <c r="I6" s="26" t="inlineStr">
        <is>
          <t>BINTANG_5 (Puas)</t>
        </is>
      </c>
      <c r="J6" s="27" t="inlineStr">
        <is>
          <t>SELESAI_TERTANGANI</t>
        </is>
      </c>
    </row>
    <row r="7">
      <c r="B7" s="22" t="inlineStr">
        <is>
          <t>LPR-2026-8003</t>
        </is>
      </c>
      <c r="C7" s="7" t="inlineStr">
        <is>
          <t>Tumpukan Sampah Liar</t>
        </is>
      </c>
      <c r="D7" s="7" t="inlineStr">
        <is>
          <t>Dinas Lingkungan Hidup</t>
        </is>
      </c>
      <c r="E7" s="7" t="inlineStr">
        <is>
          <t>Kecamatan Cakung</t>
        </is>
      </c>
      <c r="F7" s="22" t="inlineStr">
        <is>
          <t>2026-10-14</t>
        </is>
      </c>
      <c r="G7" s="76" t="n">
        <v>24</v>
      </c>
      <c r="H7" s="76" t="n">
        <v>8.5</v>
      </c>
      <c r="I7" s="22" t="inlineStr">
        <is>
          <t>BINTANG_5 (Puas)</t>
        </is>
      </c>
      <c r="J7" s="23" t="inlineStr">
        <is>
          <t>SELESAI_TERTANGANI</t>
        </is>
      </c>
    </row>
    <row r="8">
      <c r="B8" s="26" t="inlineStr">
        <is>
          <t>LPR-2026-8004</t>
        </is>
      </c>
      <c r="C8" s="5" t="inlineStr">
        <is>
          <t>Pohon Tumbang Rawan Roboh</t>
        </is>
      </c>
      <c r="D8" s="5" t="inlineStr">
        <is>
          <t>Dinas Pertamanan</t>
        </is>
      </c>
      <c r="E8" s="5" t="inlineStr">
        <is>
          <t>Kecamatan Tebet</t>
        </is>
      </c>
      <c r="F8" s="26" t="inlineStr">
        <is>
          <t>2026-10-14</t>
        </is>
      </c>
      <c r="G8" s="77" t="n">
        <v>12</v>
      </c>
      <c r="H8" s="77" t="n">
        <v>4.2</v>
      </c>
      <c r="I8" s="26" t="inlineStr">
        <is>
          <t>BINTANG_5 (Puas)</t>
        </is>
      </c>
      <c r="J8" s="27" t="inlineStr">
        <is>
          <t>SELESAI_TERTANGANI</t>
        </is>
      </c>
    </row>
    <row r="9">
      <c r="B9" s="22" t="inlineStr">
        <is>
          <t>LPR-2026-8005</t>
        </is>
      </c>
      <c r="C9" s="7" t="inlineStr">
        <is>
          <t>Saluran Air Tersumbat Banjir</t>
        </is>
      </c>
      <c r="D9" s="7" t="inlineStr">
        <is>
          <t>Dinas Sumber Daya Air</t>
        </is>
      </c>
      <c r="E9" s="7" t="inlineStr">
        <is>
          <t>Kecamatan Penjaringan</t>
        </is>
      </c>
      <c r="F9" s="22" t="inlineStr">
        <is>
          <t>2026-10-15</t>
        </is>
      </c>
      <c r="G9" s="76" t="n">
        <v>24</v>
      </c>
      <c r="H9" s="76" t="n">
        <v>18</v>
      </c>
      <c r="I9" s="22" t="inlineStr">
        <is>
          <t>BINTANG_4 (Puas)</t>
        </is>
      </c>
      <c r="J9" s="23" t="inlineStr">
        <is>
          <t>SELESAI_TERTANGANI</t>
        </is>
      </c>
    </row>
    <row r="10">
      <c r="B10" s="26" t="inlineStr">
        <is>
          <t>LPR-2026-8006</t>
        </is>
      </c>
      <c r="C10" s="5" t="inlineStr">
        <is>
          <t>Pungutan Liar Parkir</t>
        </is>
      </c>
      <c r="D10" s="5" t="inlineStr">
        <is>
          <t>Dinas Perhubungan &amp; Satpol PP</t>
        </is>
      </c>
      <c r="E10" s="5" t="inlineStr">
        <is>
          <t>Kecamatan Gambir</t>
        </is>
      </c>
      <c r="F10" s="26" t="inlineStr">
        <is>
          <t>2026-10-15</t>
        </is>
      </c>
      <c r="G10" s="77" t="n">
        <v>48</v>
      </c>
      <c r="H10" s="77" t="n">
        <v>36</v>
      </c>
      <c r="I10" s="26" t="inlineStr">
        <is>
          <t>BINTANG_4 (Puas)</t>
        </is>
      </c>
      <c r="J10" s="27" t="inlineStr">
        <is>
          <t>SELESAI_TERTANGANI</t>
        </is>
      </c>
    </row>
    <row r="11">
      <c r="B11" s="28" t="inlineStr">
        <is>
          <t>AVERAGE RESOLUTION TIME (HRS)</t>
        </is>
      </c>
      <c r="C11" s="73" t="n"/>
      <c r="D11" s="73" t="n"/>
      <c r="E11" s="73" t="n"/>
      <c r="F11" s="74" t="n"/>
      <c r="G11" s="78">
        <f>AVERAGE(G5:G10)</f>
        <v/>
      </c>
      <c r="H11" s="78">
        <f>AVERAGE(H5:H10)</f>
        <v/>
      </c>
      <c r="I11" s="35" t="n"/>
      <c r="J11" s="35" t="n"/>
    </row>
  </sheetData>
  <mergeCells count="2">
    <mergeCell ref="B11:F11"/>
    <mergeCell ref="B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5" customWidth="1" min="2" max="2"/>
    <col width="18" customWidth="1" min="3" max="3"/>
    <col width="20" customWidth="1" min="4" max="4"/>
    <col width="23" customWidth="1" min="5" max="5"/>
    <col width="19" customWidth="1" min="6" max="6"/>
    <col width="21" customWidth="1" min="7" max="7"/>
    <col width="32" customWidth="1" min="8" max="8"/>
    <col width="22" customWidth="1" min="9" max="9"/>
    <col width="20" customWidth="1" min="10" max="10"/>
  </cols>
  <sheetData>
    <row r="2">
      <c r="B2" s="1" t="inlineStr">
        <is>
          <t>INTELLIGENT TRAFFIC CONTROL SYSTEM (ATCS) &amp; AI VIDEO ANALYTICS</t>
        </is>
      </c>
    </row>
    <row r="4">
      <c r="B4" s="3" t="inlineStr">
        <is>
          <t>Intersection / Corridor</t>
        </is>
      </c>
      <c r="C4" s="3" t="inlineStr">
        <is>
          <t>Traffic Zone</t>
        </is>
      </c>
      <c r="D4" s="3" t="inlineStr">
        <is>
          <t>Connected Cameras</t>
        </is>
      </c>
      <c r="E4" s="3" t="inlineStr">
        <is>
          <t>Hourly Vehicle Count</t>
        </is>
      </c>
      <c r="F4" s="3" t="inlineStr">
        <is>
          <t>Avg Speed (km/h)</t>
        </is>
      </c>
      <c r="G4" s="3" t="inlineStr">
        <is>
          <t>Congestion Index %</t>
        </is>
      </c>
      <c r="H4" s="3" t="inlineStr">
        <is>
          <t>AI Violation Detection (ETLE)</t>
        </is>
      </c>
      <c r="I4" s="3" t="inlineStr">
        <is>
          <t>Signal Adaptation</t>
        </is>
      </c>
      <c r="J4" s="3" t="inlineStr">
        <is>
          <t>Traffic State</t>
        </is>
      </c>
    </row>
    <row r="5">
      <c r="B5" s="22" t="inlineStr">
        <is>
          <t>Simpang Bundaran HI</t>
        </is>
      </c>
      <c r="C5" s="22" t="inlineStr">
        <is>
          <t>Pusat Protokol</t>
        </is>
      </c>
      <c r="D5" s="39" t="n">
        <v>16</v>
      </c>
      <c r="E5" s="39" t="n">
        <v>14200</v>
      </c>
      <c r="F5" s="76" t="n">
        <v>24.5</v>
      </c>
      <c r="G5" s="64" t="n">
        <v>0.45</v>
      </c>
      <c r="H5" s="39" t="n">
        <v>12</v>
      </c>
      <c r="I5" s="22" t="inlineStr">
        <is>
          <t>DYNAMIC_SPLIT_GREEN</t>
        </is>
      </c>
      <c r="J5" s="23" t="inlineStr">
        <is>
          <t>LANCAR_TERKENDALI</t>
        </is>
      </c>
    </row>
    <row r="6">
      <c r="B6" s="26" t="inlineStr">
        <is>
          <t>Simpang Semanggi Barat</t>
        </is>
      </c>
      <c r="C6" s="26" t="inlineStr">
        <is>
          <t>Pusat Bisnis</t>
        </is>
      </c>
      <c r="D6" s="41" t="n">
        <v>20</v>
      </c>
      <c r="E6" s="41" t="n">
        <v>18500</v>
      </c>
      <c r="F6" s="77" t="n">
        <v>18.2</v>
      </c>
      <c r="G6" s="65" t="n">
        <v>0.68</v>
      </c>
      <c r="H6" s="41" t="n">
        <v>28</v>
      </c>
      <c r="I6" s="26" t="inlineStr">
        <is>
          <t>DYNAMIC_SPLIT_GREEN</t>
        </is>
      </c>
      <c r="J6" s="27" t="inlineStr">
        <is>
          <t>PADAT_TERURAI</t>
        </is>
      </c>
    </row>
    <row r="7">
      <c r="B7" s="22" t="inlineStr">
        <is>
          <t>Simpang Pancoran Koridor</t>
        </is>
      </c>
      <c r="C7" s="22" t="inlineStr">
        <is>
          <t>Selatan Arteri</t>
        </is>
      </c>
      <c r="D7" s="39" t="n">
        <v>14</v>
      </c>
      <c r="E7" s="39" t="n">
        <v>16800</v>
      </c>
      <c r="F7" s="76" t="n">
        <v>16</v>
      </c>
      <c r="G7" s="64" t="n">
        <v>0.72</v>
      </c>
      <c r="H7" s="39" t="n">
        <v>34</v>
      </c>
      <c r="I7" s="22" t="inlineStr">
        <is>
          <t>DYNAMIC_SPLIT_GREEN</t>
        </is>
      </c>
      <c r="J7" s="23" t="inlineStr">
        <is>
          <t>PADAT_TERURAI</t>
        </is>
      </c>
    </row>
    <row r="8">
      <c r="B8" s="26" t="inlineStr">
        <is>
          <t>Simpang Tomang Raya</t>
        </is>
      </c>
      <c r="C8" s="26" t="inlineStr">
        <is>
          <t>Barat Akses Tol</t>
        </is>
      </c>
      <c r="D8" s="41" t="n">
        <v>12</v>
      </c>
      <c r="E8" s="41" t="n">
        <v>15400</v>
      </c>
      <c r="F8" s="77" t="n">
        <v>22</v>
      </c>
      <c r="G8" s="65" t="n">
        <v>0.55</v>
      </c>
      <c r="H8" s="41" t="n">
        <v>19</v>
      </c>
      <c r="I8" s="26" t="inlineStr">
        <is>
          <t>DYNAMIC_SPLIT_GREEN</t>
        </is>
      </c>
      <c r="J8" s="27" t="inlineStr">
        <is>
          <t>LANCAR_TERKENDALI</t>
        </is>
      </c>
    </row>
    <row r="9">
      <c r="B9" s="22" t="inlineStr">
        <is>
          <t>Simpang Senen Stasiun</t>
        </is>
      </c>
      <c r="C9" s="22" t="inlineStr">
        <is>
          <t>Pusat Transit</t>
        </is>
      </c>
      <c r="D9" s="39" t="n">
        <v>16</v>
      </c>
      <c r="E9" s="39" t="n">
        <v>13900</v>
      </c>
      <c r="F9" s="76" t="n">
        <v>19.5</v>
      </c>
      <c r="G9" s="64" t="n">
        <v>0.62</v>
      </c>
      <c r="H9" s="39" t="n">
        <v>22</v>
      </c>
      <c r="I9" s="22" t="inlineStr">
        <is>
          <t>DYNAMIC_SPLIT_GREEN</t>
        </is>
      </c>
      <c r="J9" s="23" t="inlineStr">
        <is>
          <t>PADAT_TERURAI</t>
        </is>
      </c>
    </row>
    <row r="10">
      <c r="B10" s="26" t="inlineStr">
        <is>
          <t>Simpang Cawang Otista</t>
        </is>
      </c>
      <c r="C10" s="26" t="inlineStr">
        <is>
          <t>Timur Arteri</t>
        </is>
      </c>
      <c r="D10" s="41" t="n">
        <v>18</v>
      </c>
      <c r="E10" s="41" t="n">
        <v>17200</v>
      </c>
      <c r="F10" s="77" t="n">
        <v>20.5</v>
      </c>
      <c r="G10" s="65" t="n">
        <v>0.58</v>
      </c>
      <c r="H10" s="41" t="n">
        <v>25</v>
      </c>
      <c r="I10" s="26" t="inlineStr">
        <is>
          <t>DYNAMIC_SPLIT_GREEN</t>
        </is>
      </c>
      <c r="J10" s="27" t="inlineStr">
        <is>
          <t>LANCAR_TERKENDALI</t>
        </is>
      </c>
    </row>
    <row r="11">
      <c r="B11" s="28" t="inlineStr">
        <is>
          <t>TOTAL TRAFFIC NETWORK CAPACITY</t>
        </is>
      </c>
      <c r="C11" s="74" t="n"/>
      <c r="D11" s="43">
        <f>SUM(D5:D10)</f>
        <v/>
      </c>
      <c r="E11" s="43">
        <f>SUM(E5:E10)</f>
        <v/>
      </c>
      <c r="F11" s="78">
        <f>AVERAGE(F5:F10)</f>
        <v/>
      </c>
      <c r="G11" s="75">
        <f>AVERAGE(G5:G10)</f>
        <v/>
      </c>
      <c r="H11" s="43">
        <f>SUM(H5:H10)</f>
        <v/>
      </c>
      <c r="I11" s="35" t="n"/>
      <c r="J11" s="35" t="n"/>
    </row>
  </sheetData>
  <mergeCells count="2">
    <mergeCell ref="B11:C11"/>
    <mergeCell ref="B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72" customWidth="1" min="2" max="2"/>
    <col width="25" customWidth="1" min="3" max="3"/>
    <col width="24" customWidth="1" min="4" max="4"/>
    <col width="22" customWidth="1" min="5" max="5"/>
    <col width="21" customWidth="1" min="6" max="6"/>
    <col width="18" customWidth="1" min="7" max="7"/>
    <col width="16" customWidth="1" min="8" max="8"/>
    <col width="24" customWidth="1" min="9" max="9"/>
    <col width="19" customWidth="1" min="10" max="10"/>
  </cols>
  <sheetData>
    <row r="2">
      <c r="B2" s="1" t="inlineStr">
        <is>
          <t>SISTEM INFORMASI PEMERINTAHAN DAERAH (SIPD) - REALISASI ANGGARAN APBD</t>
        </is>
      </c>
    </row>
    <row r="4">
      <c r="B4" s="3" t="inlineStr">
        <is>
          <t>Sectoral Program / Urusan</t>
        </is>
      </c>
      <c r="C4" s="3" t="inlineStr">
        <is>
          <t>Target Pagu APBD (IDR)</t>
        </is>
      </c>
      <c r="D4" s="3" t="inlineStr">
        <is>
          <t>Realisasi Q1-Q3 (IDR)</t>
        </is>
      </c>
      <c r="E4" s="3" t="inlineStr">
        <is>
          <t>Sisa Anggaran (IDR)</t>
        </is>
      </c>
      <c r="F4" s="3" t="inlineStr">
        <is>
          <t>Serapan Anggaran %</t>
        </is>
      </c>
      <c r="G4" s="3" t="inlineStr">
        <is>
          <t>Capaian Fisik %</t>
        </is>
      </c>
      <c r="H4" s="3" t="inlineStr">
        <is>
          <t>Status BPKAD</t>
        </is>
      </c>
      <c r="I4" s="3" t="inlineStr">
        <is>
          <t>Akuntabilitas Kinerja</t>
        </is>
      </c>
      <c r="J4" s="3" t="inlineStr">
        <is>
          <t>Evaluasi Serapan</t>
        </is>
      </c>
    </row>
    <row r="5">
      <c r="B5" s="45" t="inlineStr">
        <is>
          <t>Urusan Pendidikan &amp; Sekolah</t>
        </is>
      </c>
      <c r="C5" s="39" t="n">
        <v>8500000000000</v>
      </c>
      <c r="D5" s="39" t="n">
        <v>7250000000000</v>
      </c>
      <c r="E5" s="39">
        <f>C5-D5</f>
        <v/>
      </c>
      <c r="F5" s="79">
        <f>D5/C5</f>
        <v/>
      </c>
      <c r="G5" s="64" t="n">
        <v>0.955</v>
      </c>
      <c r="H5" s="22" t="inlineStr">
        <is>
          <t>SIPD_VERIFIED</t>
        </is>
      </c>
      <c r="I5" s="22" t="inlineStr">
        <is>
          <t>SAKIP_PREDIKAT_A</t>
        </is>
      </c>
      <c r="J5" s="23" t="inlineStr">
        <is>
          <t>ON_TARGET</t>
        </is>
      </c>
    </row>
    <row r="6">
      <c r="B6" s="47" t="inlineStr">
        <is>
          <t>Urusan Kesehatan &amp; RSUD</t>
        </is>
      </c>
      <c r="C6" s="41" t="n">
        <v>6200000000000</v>
      </c>
      <c r="D6" s="41" t="n">
        <v>5420000000000</v>
      </c>
      <c r="E6" s="41">
        <f>C6-D6</f>
        <v/>
      </c>
      <c r="F6" s="80">
        <f>D6/C6</f>
        <v/>
      </c>
      <c r="G6" s="65" t="n">
        <v>0.962</v>
      </c>
      <c r="H6" s="26" t="inlineStr">
        <is>
          <t>SIPD_VERIFIED</t>
        </is>
      </c>
      <c r="I6" s="26" t="inlineStr">
        <is>
          <t>SAKIP_PREDIKAT_A</t>
        </is>
      </c>
      <c r="J6" s="27" t="inlineStr">
        <is>
          <t>ON_TARGET</t>
        </is>
      </c>
    </row>
    <row r="7">
      <c r="B7" s="45" t="inlineStr">
        <is>
          <t>Urusan Pekerjaan Umum &amp; Banjir</t>
        </is>
      </c>
      <c r="C7" s="39" t="n">
        <v>7800000000000</v>
      </c>
      <c r="D7" s="39" t="n">
        <v>6450000000000</v>
      </c>
      <c r="E7" s="39">
        <f>C7-D7</f>
        <v/>
      </c>
      <c r="F7" s="79">
        <f>D7/C7</f>
        <v/>
      </c>
      <c r="G7" s="64" t="n">
        <v>0.92</v>
      </c>
      <c r="H7" s="22" t="inlineStr">
        <is>
          <t>SIPD_VERIFIED</t>
        </is>
      </c>
      <c r="I7" s="22" t="inlineStr">
        <is>
          <t>SAKIP_PREDIKAT_A</t>
        </is>
      </c>
      <c r="J7" s="23" t="inlineStr">
        <is>
          <t>ON_TARGET</t>
        </is>
      </c>
    </row>
    <row r="8">
      <c r="B8" s="47" t="inlineStr">
        <is>
          <t>Urusan Transportasi &amp; Dishub</t>
        </is>
      </c>
      <c r="C8" s="41" t="n">
        <v>4500000000000</v>
      </c>
      <c r="D8" s="41" t="n">
        <v>3950000000000</v>
      </c>
      <c r="E8" s="41">
        <f>C8-D8</f>
        <v/>
      </c>
      <c r="F8" s="80">
        <f>D8/C8</f>
        <v/>
      </c>
      <c r="G8" s="65" t="n">
        <v>0.9399999999999999</v>
      </c>
      <c r="H8" s="26" t="inlineStr">
        <is>
          <t>SIPD_VERIFIED</t>
        </is>
      </c>
      <c r="I8" s="26" t="inlineStr">
        <is>
          <t>SAKIP_PREDIKAT_A</t>
        </is>
      </c>
      <c r="J8" s="27" t="inlineStr">
        <is>
          <t>ON_TARGET</t>
        </is>
      </c>
    </row>
    <row r="9">
      <c r="B9" s="45" t="inlineStr">
        <is>
          <t>Urusan Kominfo &amp; Transformasi Digital</t>
        </is>
      </c>
      <c r="C9" s="39" t="n">
        <v>1200000000000</v>
      </c>
      <c r="D9" s="39" t="n">
        <v>1080000000000</v>
      </c>
      <c r="E9" s="39">
        <f>C9-D9</f>
        <v/>
      </c>
      <c r="F9" s="79">
        <f>D9/C9</f>
        <v/>
      </c>
      <c r="G9" s="64" t="n">
        <v>0.985</v>
      </c>
      <c r="H9" s="22" t="inlineStr">
        <is>
          <t>SIPD_VERIFIED</t>
        </is>
      </c>
      <c r="I9" s="22" t="inlineStr">
        <is>
          <t>SAKIP_PREDIKAT_A</t>
        </is>
      </c>
      <c r="J9" s="23" t="inlineStr">
        <is>
          <t>EXCEEDS</t>
        </is>
      </c>
    </row>
    <row r="10">
      <c r="B10" s="47" t="inlineStr">
        <is>
          <t>Urusan Lingkungan Hidup &amp; Kebersihan</t>
        </is>
      </c>
      <c r="C10" s="41" t="n">
        <v>2400000000000</v>
      </c>
      <c r="D10" s="41" t="n">
        <v>2120000000000</v>
      </c>
      <c r="E10" s="41">
        <f>C10-D10</f>
        <v/>
      </c>
      <c r="F10" s="80">
        <f>D10/C10</f>
        <v/>
      </c>
      <c r="G10" s="65" t="n">
        <v>0.9350000000000001</v>
      </c>
      <c r="H10" s="26" t="inlineStr">
        <is>
          <t>SIPD_VERIFIED</t>
        </is>
      </c>
      <c r="I10" s="26" t="inlineStr">
        <is>
          <t>SAKIP_PREDIKAT_A</t>
        </is>
      </c>
      <c r="J10" s="27" t="inlineStr">
        <is>
          <t>ON_TARGET</t>
        </is>
      </c>
    </row>
    <row r="11">
      <c r="B11" s="28" t="inlineStr">
        <is>
          <t>TOTAL REALISASI APBD DAERAH</t>
        </is>
      </c>
      <c r="C11" s="43">
        <f>SUM(C5:C10)</f>
        <v/>
      </c>
      <c r="D11" s="43">
        <f>SUM(D5:D10)</f>
        <v/>
      </c>
      <c r="E11" s="43">
        <f>SUM(E5:E10)</f>
        <v/>
      </c>
      <c r="F11" s="75">
        <f>D11/C11</f>
        <v/>
      </c>
      <c r="G11" s="75">
        <f>AVERAGE(G5:G10)</f>
        <v/>
      </c>
      <c r="H11" s="35" t="n"/>
      <c r="I11" s="35" t="n"/>
      <c r="J11" s="35" t="n"/>
    </row>
  </sheetData>
  <mergeCells count="1">
    <mergeCell ref="B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B2:J11"/>
  <sheetViews>
    <sheetView showGridLines="1" workbookViewId="0">
      <selection activeCell="A1" sqref="A1"/>
    </sheetView>
  </sheetViews>
  <sheetFormatPr baseColWidth="8" defaultRowHeight="15"/>
  <cols>
    <col width="66" customWidth="1" min="2" max="2"/>
    <col width="25" customWidth="1" min="3" max="3"/>
    <col width="21" customWidth="1" min="4" max="4"/>
    <col width="29" customWidth="1" min="5" max="5"/>
    <col width="26" customWidth="1" min="6" max="6"/>
    <col width="31" customWidth="1" min="7" max="7"/>
    <col width="24" customWidth="1" min="8" max="8"/>
    <col width="23" customWidth="1" min="9" max="9"/>
    <col width="20" customWidth="1" min="10" max="10"/>
  </cols>
  <sheetData>
    <row r="2">
      <c r="B2" s="1" t="inlineStr">
        <is>
          <t>DINAS KESEHATAN (DINKES) - FASILITAS KESEHATAN RSUD &amp; PUSKESMAS</t>
        </is>
      </c>
    </row>
    <row r="4">
      <c r="B4" s="3" t="inlineStr">
        <is>
          <t>Hospital / Puskesmas Facility</t>
        </is>
      </c>
      <c r="C4" s="3" t="inlineStr">
        <is>
          <t>Facility Type</t>
        </is>
      </c>
      <c r="D4" s="3" t="inlineStr">
        <is>
          <t>Total Bed Capacity</t>
        </is>
      </c>
      <c r="E4" s="3" t="inlineStr">
        <is>
          <t>Bed Occupancy Rate (BOR) %</t>
        </is>
      </c>
      <c r="F4" s="3" t="inlineStr">
        <is>
          <t>Daily Outpatient Visits</t>
        </is>
      </c>
      <c r="G4" s="3" t="inlineStr">
        <is>
          <t>Avg Digital Queue Wait (min)</t>
        </is>
      </c>
      <c r="H4" s="3" t="inlineStr">
        <is>
          <t>Stunting Prevention %</t>
        </is>
      </c>
      <c r="I4" s="3" t="inlineStr">
        <is>
          <t>BPJS Bridging Online</t>
        </is>
      </c>
      <c r="J4" s="3" t="inlineStr">
        <is>
          <t>Service Readiness</t>
        </is>
      </c>
    </row>
    <row r="5">
      <c r="B5" s="22" t="inlineStr">
        <is>
          <t>RSUD Tarakan Jakarta Pusat</t>
        </is>
      </c>
      <c r="C5" s="22" t="inlineStr">
        <is>
          <t>RSUD Kelas A (Rujukan)</t>
        </is>
      </c>
      <c r="D5" s="39" t="n">
        <v>550</v>
      </c>
      <c r="E5" s="64" t="n">
        <v>0.785</v>
      </c>
      <c r="F5" s="39" t="n">
        <v>1450</v>
      </c>
      <c r="G5" s="76" t="n">
        <v>18.5</v>
      </c>
      <c r="H5" s="64" t="n">
        <v>0.985</v>
      </c>
      <c r="I5" s="22" t="inlineStr">
        <is>
          <t>BRIDGING_ACTIVE</t>
        </is>
      </c>
      <c r="J5" s="23" t="inlineStr">
        <is>
          <t>OPTIMAL</t>
        </is>
      </c>
    </row>
    <row r="6">
      <c r="B6" s="26" t="inlineStr">
        <is>
          <t>RSUD Pasar Minggu Jakarta Selatan</t>
        </is>
      </c>
      <c r="C6" s="26" t="inlineStr">
        <is>
          <t>RSUD Kelas B</t>
        </is>
      </c>
      <c r="D6" s="41" t="n">
        <v>380</v>
      </c>
      <c r="E6" s="65" t="n">
        <v>0.742</v>
      </c>
      <c r="F6" s="41" t="n">
        <v>980</v>
      </c>
      <c r="G6" s="77" t="n">
        <v>15</v>
      </c>
      <c r="H6" s="65" t="n">
        <v>0.99</v>
      </c>
      <c r="I6" s="26" t="inlineStr">
        <is>
          <t>BRIDGING_ACTIVE</t>
        </is>
      </c>
      <c r="J6" s="27" t="inlineStr">
        <is>
          <t>OPTIMAL</t>
        </is>
      </c>
    </row>
    <row r="7">
      <c r="B7" s="22" t="inlineStr">
        <is>
          <t>RSUD Koja Jakarta Utara</t>
        </is>
      </c>
      <c r="C7" s="22" t="inlineStr">
        <is>
          <t>RSUD Kelas B</t>
        </is>
      </c>
      <c r="D7" s="39" t="n">
        <v>420</v>
      </c>
      <c r="E7" s="64" t="n">
        <v>0.8100000000000001</v>
      </c>
      <c r="F7" s="39" t="n">
        <v>1120</v>
      </c>
      <c r="G7" s="76" t="n">
        <v>22</v>
      </c>
      <c r="H7" s="64" t="n">
        <v>0.975</v>
      </c>
      <c r="I7" s="22" t="inlineStr">
        <is>
          <t>BRIDGING_ACTIVE</t>
        </is>
      </c>
      <c r="J7" s="23" t="inlineStr">
        <is>
          <t>OPTIMAL</t>
        </is>
      </c>
    </row>
    <row r="8">
      <c r="B8" s="26" t="inlineStr">
        <is>
          <t>RSUD Cengkareng Jakarta Barat</t>
        </is>
      </c>
      <c r="C8" s="26" t="inlineStr">
        <is>
          <t>RSUD Kelas B</t>
        </is>
      </c>
      <c r="D8" s="41" t="n">
        <v>400</v>
      </c>
      <c r="E8" s="65" t="n">
        <v>0.76</v>
      </c>
      <c r="F8" s="41" t="n">
        <v>1050</v>
      </c>
      <c r="G8" s="77" t="n">
        <v>19</v>
      </c>
      <c r="H8" s="65" t="n">
        <v>0.98</v>
      </c>
      <c r="I8" s="26" t="inlineStr">
        <is>
          <t>BRIDGING_ACTIVE</t>
        </is>
      </c>
      <c r="J8" s="27" t="inlineStr">
        <is>
          <t>OPTIMAL</t>
        </is>
      </c>
    </row>
    <row r="9">
      <c r="B9" s="22" t="inlineStr">
        <is>
          <t>Puskesmas Kecamatan Gambir</t>
        </is>
      </c>
      <c r="C9" s="22" t="inlineStr">
        <is>
          <t>Puskesmas Pembina</t>
        </is>
      </c>
      <c r="D9" s="39" t="n">
        <v>25</v>
      </c>
      <c r="E9" s="64" t="n">
        <v>0.45</v>
      </c>
      <c r="F9" s="39" t="n">
        <v>380</v>
      </c>
      <c r="G9" s="76" t="n">
        <v>8.5</v>
      </c>
      <c r="H9" s="64" t="n">
        <v>1</v>
      </c>
      <c r="I9" s="22" t="inlineStr">
        <is>
          <t>BRIDGING_ACTIVE</t>
        </is>
      </c>
      <c r="J9" s="23" t="inlineStr">
        <is>
          <t>OPTIMAL</t>
        </is>
      </c>
    </row>
    <row r="10">
      <c r="B10" s="26" t="inlineStr">
        <is>
          <t>Puskesmas Kecamatan Tebet</t>
        </is>
      </c>
      <c r="C10" s="26" t="inlineStr">
        <is>
          <t>Puskesmas Pembina</t>
        </is>
      </c>
      <c r="D10" s="41" t="n">
        <v>30</v>
      </c>
      <c r="E10" s="65" t="n">
        <v>0.52</v>
      </c>
      <c r="F10" s="41" t="n">
        <v>420</v>
      </c>
      <c r="G10" s="77" t="n">
        <v>9</v>
      </c>
      <c r="H10" s="65" t="n">
        <v>1</v>
      </c>
      <c r="I10" s="26" t="inlineStr">
        <is>
          <t>BRIDGING_ACTIVE</t>
        </is>
      </c>
      <c r="J10" s="27" t="inlineStr">
        <is>
          <t>OPTIMAL</t>
        </is>
      </c>
    </row>
    <row r="11">
      <c r="B11" s="28" t="inlineStr">
        <is>
          <t>TOTAL KAPASITAS LAYANAN KESEHATAN</t>
        </is>
      </c>
      <c r="C11" s="74" t="n"/>
      <c r="D11" s="43">
        <f>SUM(D5:D10)</f>
        <v/>
      </c>
      <c r="E11" s="75">
        <f>AVERAGE(E5:E10)</f>
        <v/>
      </c>
      <c r="F11" s="43">
        <f>SUM(F5:F10)</f>
        <v/>
      </c>
      <c r="G11" s="78">
        <f>AVERAGE(G5:G10)</f>
        <v/>
      </c>
      <c r="H11" s="35" t="n"/>
      <c r="I11" s="35" t="n"/>
      <c r="J11" s="35" t="n"/>
    </row>
  </sheetData>
  <mergeCells count="2">
    <mergeCell ref="B11:C11"/>
    <mergeCell ref="B2:J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3" customWidth="1" min="2" max="2"/>
    <col width="27" customWidth="1" min="3" max="3"/>
    <col width="23" customWidth="1" min="4" max="4"/>
    <col width="19" customWidth="1" min="5" max="5"/>
    <col width="23" customWidth="1" min="6" max="6"/>
    <col width="22" customWidth="1" min="7" max="7"/>
    <col width="23" customWidth="1" min="8" max="8"/>
    <col width="20" customWidth="1" min="9" max="9"/>
    <col width="18" customWidth="1" min="10" max="10"/>
  </cols>
  <sheetData>
    <row r="2">
      <c r="B2" s="1" t="inlineStr">
        <is>
          <t>DUKCAPIL INTEGRASI DATA KEPENDUDUKAN &amp; VALIDASI NIK NASIONAL</t>
        </is>
      </c>
    </row>
    <row r="4">
      <c r="B4" s="3" t="inlineStr">
        <is>
          <t>Consumer Agency / OPD</t>
        </is>
      </c>
      <c r="C4" s="3" t="inlineStr">
        <is>
          <t>Synchronized Record Type</t>
        </is>
      </c>
      <c r="D4" s="3" t="inlineStr">
        <is>
          <t>Query Protocol</t>
        </is>
      </c>
      <c r="E4" s="3" t="inlineStr">
        <is>
          <t>Daily Query Hits</t>
        </is>
      </c>
      <c r="F4" s="3" t="inlineStr">
        <is>
          <t>Average Latency (ms)</t>
        </is>
      </c>
      <c r="G4" s="3" t="inlineStr">
        <is>
          <t>Matching Accuracy %</t>
        </is>
      </c>
      <c r="H4" s="3" t="inlineStr">
        <is>
          <t>Failed Queries Count</t>
        </is>
      </c>
      <c r="I4" s="3" t="inlineStr">
        <is>
          <t>UU PDP Access Log</t>
        </is>
      </c>
      <c r="J4" s="3" t="inlineStr">
        <is>
          <t>Sync Health</t>
        </is>
      </c>
    </row>
    <row r="5">
      <c r="B5" s="22" t="inlineStr">
        <is>
          <t>Bapenda (Pajak Daerah)</t>
        </is>
      </c>
      <c r="C5" s="7" t="inlineStr">
        <is>
          <t>NIK + NOP PBB Matching</t>
        </is>
      </c>
      <c r="D5" s="22" t="inlineStr">
        <is>
          <t>REST API HTTPS / JWT</t>
        </is>
      </c>
      <c r="E5" s="39" t="n">
        <v>125000</v>
      </c>
      <c r="F5" s="39" t="n">
        <v>185</v>
      </c>
      <c r="G5" s="49" t="n">
        <v>0.9995000000000001</v>
      </c>
      <c r="H5" s="39" t="n">
        <v>12</v>
      </c>
      <c r="I5" s="22" t="inlineStr">
        <is>
          <t>AUDITED_COMPLIANT</t>
        </is>
      </c>
      <c r="J5" s="23" t="inlineStr">
        <is>
          <t>HEALTHY_OPTIMAL</t>
        </is>
      </c>
    </row>
    <row r="6">
      <c r="B6" s="26" t="inlineStr">
        <is>
          <t>Dinas Kesehatan (BPJS)</t>
        </is>
      </c>
      <c r="C6" s="5" t="inlineStr">
        <is>
          <t>NIK + Kartu Keluarga</t>
        </is>
      </c>
      <c r="D6" s="26" t="inlineStr">
        <is>
          <t>gRPC mTLS Secure</t>
        </is>
      </c>
      <c r="E6" s="41" t="n">
        <v>185000</v>
      </c>
      <c r="F6" s="41" t="n">
        <v>140</v>
      </c>
      <c r="G6" s="50" t="n">
        <v>0.9998</v>
      </c>
      <c r="H6" s="41" t="n">
        <v>8</v>
      </c>
      <c r="I6" s="26" t="inlineStr">
        <is>
          <t>AUDITED_COMPLIANT</t>
        </is>
      </c>
      <c r="J6" s="27" t="inlineStr">
        <is>
          <t>HEALTHY_OPTIMAL</t>
        </is>
      </c>
    </row>
    <row r="7">
      <c r="B7" s="22" t="inlineStr">
        <is>
          <t>Dinas Sosial (Bansos)</t>
        </is>
      </c>
      <c r="C7" s="7" t="inlineStr">
        <is>
          <t>NIK + DTKS Verification</t>
        </is>
      </c>
      <c r="D7" s="22" t="inlineStr">
        <is>
          <t>REST API HTTPS / JWT</t>
        </is>
      </c>
      <c r="E7" s="39" t="n">
        <v>89000</v>
      </c>
      <c r="F7" s="39" t="n">
        <v>210</v>
      </c>
      <c r="G7" s="49" t="n">
        <v>0.9988</v>
      </c>
      <c r="H7" s="39" t="n">
        <v>15</v>
      </c>
      <c r="I7" s="22" t="inlineStr">
        <is>
          <t>AUDITED_COMPLIANT</t>
        </is>
      </c>
      <c r="J7" s="23" t="inlineStr">
        <is>
          <t>HEALTHY_OPTIMAL</t>
        </is>
      </c>
    </row>
    <row r="8">
      <c r="B8" s="26" t="inlineStr">
        <is>
          <t>DPMPTSP (Perizinan)</t>
        </is>
      </c>
      <c r="C8" s="5" t="inlineStr">
        <is>
          <t>NIK Pengusaha / PT</t>
        </is>
      </c>
      <c r="D8" s="26" t="inlineStr">
        <is>
          <t>REST API HTTPS / JWT</t>
        </is>
      </c>
      <c r="E8" s="41" t="n">
        <v>42000</v>
      </c>
      <c r="F8" s="41" t="n">
        <v>195</v>
      </c>
      <c r="G8" s="50" t="n">
        <v>0.9992</v>
      </c>
      <c r="H8" s="41" t="n">
        <v>4</v>
      </c>
      <c r="I8" s="26" t="inlineStr">
        <is>
          <t>AUDITED_COMPLIANT</t>
        </is>
      </c>
      <c r="J8" s="27" t="inlineStr">
        <is>
          <t>HEALTHY_OPTIMAL</t>
        </is>
      </c>
    </row>
    <row r="9">
      <c r="B9" s="22" t="inlineStr">
        <is>
          <t>Dinas Pendidikan (PPDB)</t>
        </is>
      </c>
      <c r="C9" s="7" t="inlineStr">
        <is>
          <t>NIK Siswa + Orang Tua</t>
        </is>
      </c>
      <c r="D9" s="22" t="inlineStr">
        <is>
          <t>REST API HTTPS / JWT</t>
        </is>
      </c>
      <c r="E9" s="39" t="n">
        <v>98000</v>
      </c>
      <c r="F9" s="39" t="n">
        <v>160</v>
      </c>
      <c r="G9" s="49" t="n">
        <v>0.9996</v>
      </c>
      <c r="H9" s="39" t="n">
        <v>6</v>
      </c>
      <c r="I9" s="22" t="inlineStr">
        <is>
          <t>AUDITED_COMPLIANT</t>
        </is>
      </c>
      <c r="J9" s="23" t="inlineStr">
        <is>
          <t>HEALTHY_OPTIMAL</t>
        </is>
      </c>
    </row>
    <row r="10">
      <c r="B10" s="28" t="inlineStr">
        <is>
          <t>TOTAL DUKCAPIL TRANSACTIONS</t>
        </is>
      </c>
      <c r="C10" s="73" t="n"/>
      <c r="D10" s="74" t="n"/>
      <c r="E10" s="43">
        <f>SUM(E5:E9)</f>
        <v/>
      </c>
      <c r="F10" s="43">
        <f>AVERAGE(F5:F9)</f>
        <v/>
      </c>
      <c r="G10" s="51">
        <f>AVERAGE(G5:G9)</f>
        <v/>
      </c>
      <c r="H10" s="35" t="n"/>
      <c r="I10" s="35" t="n"/>
      <c r="J10" s="35" t="n"/>
    </row>
  </sheetData>
  <mergeCells count="2">
    <mergeCell ref="B10:D10"/>
    <mergeCell ref="B2:J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68" customWidth="1" min="2" max="2"/>
    <col width="26" customWidth="1" min="3" max="3"/>
    <col width="19" customWidth="1" min="4" max="4"/>
    <col width="30" customWidth="1" min="5" max="5"/>
    <col width="22" customWidth="1" min="6" max="6"/>
    <col width="22" customWidth="1" min="7" max="7"/>
    <col width="30" customWidth="1" min="8" max="8"/>
    <col width="29" customWidth="1" min="9" max="9"/>
    <col width="17" customWidth="1" min="10" max="10"/>
  </cols>
  <sheetData>
    <row r="2">
      <c r="B2" s="1" t="inlineStr">
        <is>
          <t>BADAN PENANGGULANGAN BENCANA DAERAH (BPBD) - EARLY WARNING SYSTEM</t>
        </is>
      </c>
    </row>
    <row r="4">
      <c r="B4" s="3" t="inlineStr">
        <is>
          <t>Sensor Station / Sluice Gate</t>
        </is>
      </c>
      <c r="C4" s="3" t="inlineStr">
        <is>
          <t>Disaster Threat Vector</t>
        </is>
      </c>
      <c r="D4" s="3" t="inlineStr">
        <is>
          <t>Current Reading</t>
        </is>
      </c>
      <c r="E4" s="3" t="inlineStr">
        <is>
          <t>Alert Threshold (Siaga 1-4)</t>
        </is>
      </c>
      <c r="F4" s="3" t="inlineStr">
        <is>
          <t>Telemetry Battery %</t>
        </is>
      </c>
      <c r="G4" s="3" t="inlineStr">
        <is>
          <t>SMS Blast Broadcast</t>
        </is>
      </c>
      <c r="H4" s="3" t="inlineStr">
        <is>
          <t>Evacuation Logistics Status</t>
        </is>
      </c>
      <c r="I4" s="3" t="inlineStr">
        <is>
          <t>Response Team</t>
        </is>
      </c>
      <c r="J4" s="3" t="inlineStr">
        <is>
          <t>Safety Status</t>
        </is>
      </c>
    </row>
    <row r="5">
      <c r="B5" s="22" t="inlineStr">
        <is>
          <t>Pintu Air Manggarai (SDA)</t>
        </is>
      </c>
      <c r="C5" s="22" t="inlineStr">
        <is>
          <t>Banjir Luapan Ciliwung</t>
        </is>
      </c>
      <c r="D5" s="7" t="inlineStr">
        <is>
          <t>680 cm (Siaga 4)</t>
        </is>
      </c>
      <c r="E5" s="22" t="inlineStr">
        <is>
          <t>Siaga 1 &gt; 950 cm</t>
        </is>
      </c>
      <c r="F5" s="64" t="n">
        <v>0.98</v>
      </c>
      <c r="G5" s="22" t="inlineStr">
        <is>
          <t>STANDBY_READY</t>
        </is>
      </c>
      <c r="H5" s="7" t="inlineStr">
        <is>
          <t>Logistik Siap 100%</t>
        </is>
      </c>
      <c r="I5" s="7" t="inlineStr">
        <is>
          <t>Tim Reaksi Cepat Manggarai</t>
        </is>
      </c>
      <c r="J5" s="23" t="inlineStr">
        <is>
          <t>AMAN_NORMAL</t>
        </is>
      </c>
    </row>
    <row r="6">
      <c r="B6" s="26" t="inlineStr">
        <is>
          <t>Pintu Air Katulampa Bogor</t>
        </is>
      </c>
      <c r="C6" s="26" t="inlineStr">
        <is>
          <t>Banjir Hulu Ekstrem</t>
        </is>
      </c>
      <c r="D6" s="5" t="inlineStr">
        <is>
          <t>40 cm (Siaga 4)</t>
        </is>
      </c>
      <c r="E6" s="26" t="inlineStr">
        <is>
          <t>Siaga 1 &gt; 200 cm</t>
        </is>
      </c>
      <c r="F6" s="65" t="n">
        <v>0.95</v>
      </c>
      <c r="G6" s="26" t="inlineStr">
        <is>
          <t>STANDBY_READY</t>
        </is>
      </c>
      <c r="H6" s="5" t="inlineStr">
        <is>
          <t>Early Warning Aktif</t>
        </is>
      </c>
      <c r="I6" s="5" t="inlineStr">
        <is>
          <t>Pos Pantau Katulampa</t>
        </is>
      </c>
      <c r="J6" s="27" t="inlineStr">
        <is>
          <t>AMAN_NORMAL</t>
        </is>
      </c>
    </row>
    <row r="7">
      <c r="B7" s="22" t="inlineStr">
        <is>
          <t>Sensor Pesisir Pasar Ikan</t>
        </is>
      </c>
      <c r="C7" s="22" t="inlineStr">
        <is>
          <t>Banjir Rob Pasang Laut</t>
        </is>
      </c>
      <c r="D7" s="7" t="inlineStr">
        <is>
          <t>180 cm (Siaga 3)</t>
        </is>
      </c>
      <c r="E7" s="22" t="inlineStr">
        <is>
          <t>Siaga 1 &gt; 250 cm</t>
        </is>
      </c>
      <c r="F7" s="64" t="n">
        <v>0.92</v>
      </c>
      <c r="G7" s="22" t="inlineStr">
        <is>
          <t>WARGA_NOTIFIED</t>
        </is>
      </c>
      <c r="H7" s="7" t="inlineStr">
        <is>
          <t>Pompa Air Stasioner Aktif</t>
        </is>
      </c>
      <c r="I7" s="7" t="inlineStr">
        <is>
          <t>Satgas Rob Jakut</t>
        </is>
      </c>
      <c r="J7" s="52" t="inlineStr">
        <is>
          <t>WASPADA_SIAGA3</t>
        </is>
      </c>
    </row>
    <row r="8">
      <c r="B8" s="26" t="inlineStr">
        <is>
          <t>Seismograf Stasiun Merak</t>
        </is>
      </c>
      <c r="C8" s="26" t="inlineStr">
        <is>
          <t>Gempa Bumi &amp; Megathrust</t>
        </is>
      </c>
      <c r="D8" s="5" t="inlineStr">
        <is>
          <t>M 2.4 (Mikro)</t>
        </is>
      </c>
      <c r="E8" s="26" t="inlineStr">
        <is>
          <t>Siaga 1 &gt; M 6.5</t>
        </is>
      </c>
      <c r="F8" s="65" t="n">
        <v>0.99</v>
      </c>
      <c r="G8" s="26" t="inlineStr">
        <is>
          <t>STANDBY_READY</t>
        </is>
      </c>
      <c r="H8" s="5" t="inlineStr">
        <is>
          <t>Sirene Tsunami Ready</t>
        </is>
      </c>
      <c r="I8" s="5" t="inlineStr">
        <is>
          <t>BMKG / BPBD Kolaborasi</t>
        </is>
      </c>
      <c r="J8" s="27" t="inlineStr">
        <is>
          <t>AMAN_NORMAL</t>
        </is>
      </c>
    </row>
    <row r="9">
      <c r="B9" s="22" t="inlineStr">
        <is>
          <t>Sensor Cuaca BMKG Halim</t>
        </is>
      </c>
      <c r="C9" s="22" t="inlineStr">
        <is>
          <t>Angin Kencang / Badai</t>
        </is>
      </c>
      <c r="D9" s="7" t="inlineStr">
        <is>
          <t>22 km/h (Normal)</t>
        </is>
      </c>
      <c r="E9" s="22" t="inlineStr">
        <is>
          <t>Siaga 1 &gt; 65 km/h</t>
        </is>
      </c>
      <c r="F9" s="64" t="n">
        <v>0.96</v>
      </c>
      <c r="G9" s="22" t="inlineStr">
        <is>
          <t>STANDBY_READY</t>
        </is>
      </c>
      <c r="H9" s="7" t="inlineStr">
        <is>
          <t>Evakuasi Siaga</t>
        </is>
      </c>
      <c r="I9" s="7" t="inlineStr">
        <is>
          <t>Tim Damkar &amp; Penyelamatan</t>
        </is>
      </c>
      <c r="J9" s="23" t="inlineStr">
        <is>
          <t>AMAN_NORMAL</t>
        </is>
      </c>
    </row>
  </sheetData>
  <mergeCells count="1">
    <mergeCell ref="B2:J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B2:J9"/>
  <sheetViews>
    <sheetView showGridLines="1" workbookViewId="0">
      <selection activeCell="A1" sqref="A1"/>
    </sheetView>
  </sheetViews>
  <sheetFormatPr baseColWidth="8" defaultRowHeight="15"/>
  <cols>
    <col width="75" customWidth="1" min="2" max="2"/>
    <col width="26" customWidth="1" min="3" max="3"/>
    <col width="17" customWidth="1" min="4" max="4"/>
    <col width="29" customWidth="1" min="5" max="5"/>
    <col width="23" customWidth="1" min="6" max="6"/>
    <col width="26" customWidth="1" min="7" max="7"/>
    <col width="21" customWidth="1" min="8" max="8"/>
    <col width="21" customWidth="1" min="9" max="9"/>
    <col width="19" customWidth="1" min="10" max="10"/>
  </cols>
  <sheetData>
    <row r="2">
      <c r="B2" s="1" t="inlineStr">
        <is>
          <t>DINAS LINGKUNGAN HIDUP (DLH) - INDEKS KUALITAS UDARA (ISPU) &amp; IOT SAMPAH</t>
        </is>
      </c>
    </row>
    <row r="4">
      <c r="B4" s="3" t="inlineStr">
        <is>
          <t>Monitoring Station / Zone</t>
        </is>
      </c>
      <c r="C4" s="3" t="inlineStr">
        <is>
          <t>Environmental Metric</t>
        </is>
      </c>
      <c r="D4" s="3" t="inlineStr">
        <is>
          <t>Sensor Reading</t>
        </is>
      </c>
      <c r="E4" s="3" t="inlineStr">
        <is>
          <t>National Standard Standard</t>
        </is>
      </c>
      <c r="F4" s="3" t="inlineStr">
        <is>
          <t>Air Quality Category</t>
        </is>
      </c>
      <c r="G4" s="3" t="inlineStr">
        <is>
          <t>Smart Trash Compactor %</t>
        </is>
      </c>
      <c r="H4" s="3" t="inlineStr">
        <is>
          <t>TPS3R Fleet Active</t>
        </is>
      </c>
      <c r="I4" s="3" t="inlineStr">
        <is>
          <t>Telemetry Uptime %</t>
        </is>
      </c>
      <c r="J4" s="3" t="inlineStr">
        <is>
          <t>DLH Health Grade</t>
        </is>
      </c>
    </row>
    <row r="5">
      <c r="B5" s="22" t="inlineStr">
        <is>
          <t>Stasiun Bundaran HI</t>
        </is>
      </c>
      <c r="C5" s="22" t="inlineStr">
        <is>
          <t>PM2.5 Sensor Partikulat</t>
        </is>
      </c>
      <c r="D5" s="7" t="inlineStr">
        <is>
          <t>38.5 ug/m3</t>
        </is>
      </c>
      <c r="E5" s="22" t="inlineStr">
        <is>
          <t>Baku Mutu &lt; 55 ug/m3</t>
        </is>
      </c>
      <c r="F5" s="22" t="inlineStr">
        <is>
          <t>SEDANG (Acceptable)</t>
        </is>
      </c>
      <c r="G5" s="64" t="n">
        <v>0.65</v>
      </c>
      <c r="H5" s="22" t="inlineStr">
        <is>
          <t>12 Truk Kompak</t>
        </is>
      </c>
      <c r="I5" s="64" t="n">
        <v>0.998</v>
      </c>
      <c r="J5" s="23" t="inlineStr">
        <is>
          <t>GRADE_B</t>
        </is>
      </c>
    </row>
    <row r="6">
      <c r="B6" s="26" t="inlineStr">
        <is>
          <t>Stasiun Kelapa Gading</t>
        </is>
      </c>
      <c r="C6" s="26" t="inlineStr">
        <is>
          <t>PM2.5 Sensor Partikulat</t>
        </is>
      </c>
      <c r="D6" s="5" t="inlineStr">
        <is>
          <t>42.0 ug/m3</t>
        </is>
      </c>
      <c r="E6" s="26" t="inlineStr">
        <is>
          <t>Baku Mutu &lt; 55 ug/m3</t>
        </is>
      </c>
      <c r="F6" s="26" t="inlineStr">
        <is>
          <t>SEDANG (Acceptable)</t>
        </is>
      </c>
      <c r="G6" s="65" t="n">
        <v>0.72</v>
      </c>
      <c r="H6" s="26" t="inlineStr">
        <is>
          <t>14 Truk Kompak</t>
        </is>
      </c>
      <c r="I6" s="65" t="n">
        <v>0.995</v>
      </c>
      <c r="J6" s="27" t="inlineStr">
        <is>
          <t>GRADE_B</t>
        </is>
      </c>
    </row>
    <row r="7">
      <c r="B7" s="22" t="inlineStr">
        <is>
          <t>Stasiun Jagakarsa Hijau</t>
        </is>
      </c>
      <c r="C7" s="22" t="inlineStr">
        <is>
          <t>PM2.5 Sensor Partikulat</t>
        </is>
      </c>
      <c r="D7" s="7" t="inlineStr">
        <is>
          <t>22.5 ug/m3</t>
        </is>
      </c>
      <c r="E7" s="22" t="inlineStr">
        <is>
          <t>Baku Mutu &lt; 55 ug/m3</t>
        </is>
      </c>
      <c r="F7" s="22" t="inlineStr">
        <is>
          <t>BAIK (Clean Air)</t>
        </is>
      </c>
      <c r="G7" s="64" t="n">
        <v>0.45</v>
      </c>
      <c r="H7" s="22" t="inlineStr">
        <is>
          <t>10 Truk Kompak</t>
        </is>
      </c>
      <c r="I7" s="64" t="n">
        <v>0.999</v>
      </c>
      <c r="J7" s="23" t="inlineStr">
        <is>
          <t>GRADE_A</t>
        </is>
      </c>
    </row>
    <row r="8">
      <c r="B8" s="26" t="inlineStr">
        <is>
          <t>Stasiun Kebon Jeruk</t>
        </is>
      </c>
      <c r="C8" s="26" t="inlineStr">
        <is>
          <t>PM2.5 Sensor Partikulat</t>
        </is>
      </c>
      <c r="D8" s="5" t="inlineStr">
        <is>
          <t>35.0 ug/m3</t>
        </is>
      </c>
      <c r="E8" s="26" t="inlineStr">
        <is>
          <t>Baku Mutu &lt; 55 ug/m3</t>
        </is>
      </c>
      <c r="F8" s="26" t="inlineStr">
        <is>
          <t>SEDANG (Acceptable)</t>
        </is>
      </c>
      <c r="G8" s="65" t="n">
        <v>0.68</v>
      </c>
      <c r="H8" s="26" t="inlineStr">
        <is>
          <t>11 Truk Kompak</t>
        </is>
      </c>
      <c r="I8" s="65" t="n">
        <v>0.996</v>
      </c>
      <c r="J8" s="27" t="inlineStr">
        <is>
          <t>GRADE_B</t>
        </is>
      </c>
    </row>
    <row r="9">
      <c r="B9" s="22" t="inlineStr">
        <is>
          <t>Stasiun Marunda Pesisir</t>
        </is>
      </c>
      <c r="C9" s="22" t="inlineStr">
        <is>
          <t>PM10 &amp; SO2 Industri</t>
        </is>
      </c>
      <c r="D9" s="7" t="inlineStr">
        <is>
          <t>48.0 ug/m3</t>
        </is>
      </c>
      <c r="E9" s="22" t="inlineStr">
        <is>
          <t>Baku Mutu &lt; 75 ug/m3</t>
        </is>
      </c>
      <c r="F9" s="22" t="inlineStr">
        <is>
          <t>SEDANG (Acceptable)</t>
        </is>
      </c>
      <c r="G9" s="64" t="n">
        <v>0.82</v>
      </c>
      <c r="H9" s="22" t="inlineStr">
        <is>
          <t>15 Truk Kompak</t>
        </is>
      </c>
      <c r="I9" s="64" t="n">
        <v>0.992</v>
      </c>
      <c r="J9" s="23" t="inlineStr">
        <is>
          <t>GRADE_B</t>
        </is>
      </c>
    </row>
  </sheetData>
  <mergeCells count="1">
    <mergeCell ref="B2:J2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B2:J8"/>
  <sheetViews>
    <sheetView showGridLines="1" workbookViewId="0">
      <selection activeCell="A1" sqref="A1"/>
    </sheetView>
  </sheetViews>
  <sheetFormatPr baseColWidth="8" defaultRowHeight="15"/>
  <cols>
    <col width="74" customWidth="1" min="2" max="2"/>
    <col width="29" customWidth="1" min="3" max="3"/>
    <col width="30" customWidth="1" min="4" max="4"/>
    <col width="17" customWidth="1" min="5" max="5"/>
    <col width="31" customWidth="1" min="6" max="6"/>
    <col width="30" customWidth="1" min="7" max="7"/>
    <col width="27" customWidth="1" min="8" max="8"/>
    <col width="16" customWidth="1" min="9" max="9"/>
    <col width="17" customWidth="1" min="10" max="10"/>
  </cols>
  <sheetData>
    <row r="2">
      <c r="B2" s="1" t="inlineStr">
        <is>
          <t>COMPUTER SECURITY INCIDENT RESPONSE TEAM (CSIRT) - KEAMANAN SIBER PEMDA</t>
        </is>
      </c>
    </row>
    <row r="4">
      <c r="B4" s="3" t="inlineStr">
        <is>
          <t>Security Incident ID</t>
        </is>
      </c>
      <c r="C4" s="3" t="inlineStr">
        <is>
          <t>Target Agency Web / Portal</t>
        </is>
      </c>
      <c r="D4" s="3" t="inlineStr">
        <is>
          <t>Threat Attack Vector</t>
        </is>
      </c>
      <c r="E4" s="3" t="inlineStr">
        <is>
          <t>Severity Level</t>
        </is>
      </c>
      <c r="F4" s="3" t="inlineStr">
        <is>
          <t>Detection Mechanism</t>
        </is>
      </c>
      <c r="G4" s="3" t="inlineStr">
        <is>
          <t>Mitigation Action</t>
        </is>
      </c>
      <c r="H4" s="3" t="inlineStr">
        <is>
          <t>Time to Neutralize (min)</t>
        </is>
      </c>
      <c r="I4" s="3" t="inlineStr">
        <is>
          <t>BSSN Reported</t>
        </is>
      </c>
      <c r="J4" s="3" t="inlineStr">
        <is>
          <t>Defense Status</t>
        </is>
      </c>
    </row>
    <row r="5">
      <c r="B5" s="22" t="inlineStr">
        <is>
          <t>CSR-2026-901</t>
        </is>
      </c>
      <c r="C5" s="7" t="inlineStr">
        <is>
          <t>portal.pemda.go.id</t>
        </is>
      </c>
      <c r="D5" s="7" t="inlineStr">
        <is>
          <t>DDoS Flood 45 Gbps</t>
        </is>
      </c>
      <c r="E5" s="22" t="inlineStr">
        <is>
          <t>CRITICAL</t>
        </is>
      </c>
      <c r="F5" s="7" t="inlineStr">
        <is>
          <t>Cloudflare Magic Transit WAF</t>
        </is>
      </c>
      <c r="G5" s="7" t="inlineStr">
        <is>
          <t>Rate Limiting &amp; Scrubbing</t>
        </is>
      </c>
      <c r="H5" s="76" t="n">
        <v>2.5</v>
      </c>
      <c r="I5" s="22" t="inlineStr">
        <is>
          <t>REPORTED_BSSN</t>
        </is>
      </c>
      <c r="J5" s="23" t="inlineStr">
        <is>
          <t>NEUTRALIZED</t>
        </is>
      </c>
    </row>
    <row r="6">
      <c r="B6" s="26" t="inlineStr">
        <is>
          <t>CSR-2026-902</t>
        </is>
      </c>
      <c r="C6" s="5" t="inlineStr">
        <is>
          <t>dinkes.pemda.go.id</t>
        </is>
      </c>
      <c r="D6" s="5" t="inlineStr">
        <is>
          <t>Judi Online Web Defacement</t>
        </is>
      </c>
      <c r="E6" s="26" t="inlineStr">
        <is>
          <t>HIGH</t>
        </is>
      </c>
      <c r="F6" s="5" t="inlineStr">
        <is>
          <t>File Integrity Monitor (FIM)</t>
        </is>
      </c>
      <c r="G6" s="5" t="inlineStr">
        <is>
          <t>Auto-Rollback to Gold Image</t>
        </is>
      </c>
      <c r="H6" s="77" t="n">
        <v>4</v>
      </c>
      <c r="I6" s="26" t="inlineStr">
        <is>
          <t>REPORTED_BSSN</t>
        </is>
      </c>
      <c r="J6" s="27" t="inlineStr">
        <is>
          <t>NEUTRALIZED</t>
        </is>
      </c>
    </row>
    <row r="7">
      <c r="B7" s="22" t="inlineStr">
        <is>
          <t>CSR-2026-903</t>
        </is>
      </c>
      <c r="C7" s="7" t="inlineStr">
        <is>
          <t>bapenda.pemda.go.id</t>
        </is>
      </c>
      <c r="D7" s="7" t="inlineStr">
        <is>
          <t>SQL Injection Probe (Havij)</t>
        </is>
      </c>
      <c r="E7" s="22" t="inlineStr">
        <is>
          <t>HIGH</t>
        </is>
      </c>
      <c r="F7" s="7" t="inlineStr">
        <is>
          <t>ModSecurity OWASP CRS WAF</t>
        </is>
      </c>
      <c r="G7" s="7" t="inlineStr">
        <is>
          <t>IP Auto-Banned in Firewall</t>
        </is>
      </c>
      <c r="H7" s="76" t="n">
        <v>1.2</v>
      </c>
      <c r="I7" s="22" t="inlineStr">
        <is>
          <t>REPORTED_BSSN</t>
        </is>
      </c>
      <c r="J7" s="23" t="inlineStr">
        <is>
          <t>NEUTRALIZED</t>
        </is>
      </c>
    </row>
    <row r="8">
      <c r="B8" s="26" t="inlineStr">
        <is>
          <t>CSR-2026-904</t>
        </is>
      </c>
      <c r="C8" s="5" t="inlineStr">
        <is>
          <t>sipd-mirror.pemda.go.id</t>
        </is>
      </c>
      <c r="D8" s="5" t="inlineStr">
        <is>
          <t>Credential Stuffing Admin</t>
        </is>
      </c>
      <c r="E8" s="26" t="inlineStr">
        <is>
          <t>MEDIUM</t>
        </is>
      </c>
      <c r="F8" s="5" t="inlineStr">
        <is>
          <t>Fail2ban + GeoIP Blocking</t>
        </is>
      </c>
      <c r="G8" s="5" t="inlineStr">
        <is>
          <t>Account Lock &amp; MFA Enforced</t>
        </is>
      </c>
      <c r="H8" s="77" t="n">
        <v>3</v>
      </c>
      <c r="I8" s="26" t="inlineStr">
        <is>
          <t>REPORTED_BSSN</t>
        </is>
      </c>
      <c r="J8" s="27" t="inlineStr">
        <is>
          <t>NEUTRALIZED</t>
        </is>
      </c>
    </row>
  </sheetData>
  <mergeCells count="1">
    <mergeCell ref="B2:J2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B2:J10"/>
  <sheetViews>
    <sheetView showGridLines="1" workbookViewId="0">
      <selection activeCell="A1" sqref="A1"/>
    </sheetView>
  </sheetViews>
  <sheetFormatPr baseColWidth="8" defaultRowHeight="15"/>
  <cols>
    <col width="69" customWidth="1" min="2" max="2"/>
    <col width="29" customWidth="1" min="3" max="3"/>
    <col width="22" customWidth="1" min="4" max="4"/>
    <col width="20" customWidth="1" min="5" max="5"/>
    <col width="24" customWidth="1" min="6" max="6"/>
    <col width="26" customWidth="1" min="7" max="7"/>
    <col width="21" customWidth="1" min="8" max="8"/>
    <col width="26" customWidth="1" min="9" max="9"/>
    <col width="22" customWidth="1" min="10" max="10"/>
  </cols>
  <sheetData>
    <row r="2">
      <c r="B2" s="1" t="inlineStr">
        <is>
          <t>PUSAT DATA NASIONAL (PDN) &amp; DATA CENTER REGIONAL TENANT OPERATIONS</t>
        </is>
      </c>
    </row>
    <row r="4">
      <c r="B4" s="3" t="inlineStr">
        <is>
          <t>Agency Tenant ID</t>
        </is>
      </c>
      <c r="C4" s="3" t="inlineStr">
        <is>
          <t>Allocated Workload</t>
        </is>
      </c>
      <c r="D4" s="3" t="inlineStr">
        <is>
          <t>vCPU / Memory Quota</t>
        </is>
      </c>
      <c r="E4" s="3" t="inlineStr">
        <is>
          <t>NVMe Storage (TB)</t>
        </is>
      </c>
      <c r="F4" s="3" t="inlineStr">
        <is>
          <t>Daily Backup Verified</t>
        </is>
      </c>
      <c r="G4" s="3" t="inlineStr">
        <is>
          <t>DR Site Replication</t>
        </is>
      </c>
      <c r="H4" s="3" t="inlineStr">
        <is>
          <t>Availability SLA %</t>
        </is>
      </c>
      <c r="I4" s="3" t="inlineStr">
        <is>
          <t>Incident Downtime (min)</t>
        </is>
      </c>
      <c r="J4" s="3" t="inlineStr">
        <is>
          <t>Cloud Health Status</t>
        </is>
      </c>
    </row>
    <row r="5">
      <c r="B5" s="22" t="inlineStr">
        <is>
          <t>TNT-DKP-01</t>
        </is>
      </c>
      <c r="C5" s="7" t="inlineStr">
        <is>
          <t>Dukcapil Master Database</t>
        </is>
      </c>
      <c r="D5" s="22" t="inlineStr">
        <is>
          <t>128 vCPU / 512 GB</t>
        </is>
      </c>
      <c r="E5" s="76" t="n">
        <v>45</v>
      </c>
      <c r="F5" s="22" t="inlineStr">
        <is>
          <t>IMMUTABLE_SNAPSHOT_OK</t>
        </is>
      </c>
      <c r="G5" s="22" t="inlineStr">
        <is>
          <t>ACTIVE_ACTIVE_CIBITUNG</t>
        </is>
      </c>
      <c r="H5" s="49" t="n">
        <v>0.9999</v>
      </c>
      <c r="I5" s="76" t="n">
        <v>0</v>
      </c>
      <c r="J5" s="23" t="inlineStr">
        <is>
          <t>HEALTHY_OPTIMAL</t>
        </is>
      </c>
    </row>
    <row r="6">
      <c r="B6" s="26" t="inlineStr">
        <is>
          <t>TNT-BPD-02</t>
        </is>
      </c>
      <c r="C6" s="5" t="inlineStr">
        <is>
          <t>Bapenda Pajak Core Engine</t>
        </is>
      </c>
      <c r="D6" s="26" t="inlineStr">
        <is>
          <t>64 vCPU / 256 GB</t>
        </is>
      </c>
      <c r="E6" s="77" t="n">
        <v>30</v>
      </c>
      <c r="F6" s="26" t="inlineStr">
        <is>
          <t>IMMUTABLE_SNAPSHOT_OK</t>
        </is>
      </c>
      <c r="G6" s="26" t="inlineStr">
        <is>
          <t>ACTIVE_STANDBY_SURABAYA</t>
        </is>
      </c>
      <c r="H6" s="50" t="n">
        <v>0.9995000000000001</v>
      </c>
      <c r="I6" s="77" t="n">
        <v>2</v>
      </c>
      <c r="J6" s="27" t="inlineStr">
        <is>
          <t>HEALTHY_OPTIMAL</t>
        </is>
      </c>
    </row>
    <row r="7">
      <c r="B7" s="22" t="inlineStr">
        <is>
          <t>TNT-DKS-03</t>
        </is>
      </c>
      <c r="C7" s="7" t="inlineStr">
        <is>
          <t>Dinkes Rekam Medis Cloud</t>
        </is>
      </c>
      <c r="D7" s="22" t="inlineStr">
        <is>
          <t>96 vCPU / 384 GB</t>
        </is>
      </c>
      <c r="E7" s="76" t="n">
        <v>60</v>
      </c>
      <c r="F7" s="22" t="inlineStr">
        <is>
          <t>IMMUTABLE_SNAPSHOT_OK</t>
        </is>
      </c>
      <c r="G7" s="22" t="inlineStr">
        <is>
          <t>ACTIVE_ACTIVE_CIBITUNG</t>
        </is>
      </c>
      <c r="H7" s="49" t="n">
        <v>0.9998</v>
      </c>
      <c r="I7" s="76" t="n">
        <v>0.5</v>
      </c>
      <c r="J7" s="23" t="inlineStr">
        <is>
          <t>HEALTHY_OPTIMAL</t>
        </is>
      </c>
    </row>
    <row r="8">
      <c r="B8" s="26" t="inlineStr">
        <is>
          <t>TNT-DPU-04</t>
        </is>
      </c>
      <c r="C8" s="5" t="inlineStr">
        <is>
          <t>Dishub ATCS Traffic Stream</t>
        </is>
      </c>
      <c r="D8" s="26" t="inlineStr">
        <is>
          <t>64 vCPU / 256 GB</t>
        </is>
      </c>
      <c r="E8" s="77" t="n">
        <v>80</v>
      </c>
      <c r="F8" s="26" t="inlineStr">
        <is>
          <t>IMMUTABLE_SNAPSHOT_OK</t>
        </is>
      </c>
      <c r="G8" s="26" t="inlineStr">
        <is>
          <t>ACTIVE_STANDBY_SURABAYA</t>
        </is>
      </c>
      <c r="H8" s="50" t="n">
        <v>0.999</v>
      </c>
      <c r="I8" s="77" t="n">
        <v>5</v>
      </c>
      <c r="J8" s="27" t="inlineStr">
        <is>
          <t>HEALTHY_OPTIMAL</t>
        </is>
      </c>
    </row>
    <row r="9">
      <c r="B9" s="22" t="inlineStr">
        <is>
          <t>TNT-POR-05</t>
        </is>
      </c>
      <c r="C9" s="7" t="inlineStr">
        <is>
          <t>Portal Warga INA Digital</t>
        </is>
      </c>
      <c r="D9" s="22" t="inlineStr">
        <is>
          <t>128 vCPU / 512 GB</t>
        </is>
      </c>
      <c r="E9" s="76" t="n">
        <v>25</v>
      </c>
      <c r="F9" s="22" t="inlineStr">
        <is>
          <t>IMMUTABLE_SNAPSHOT_OK</t>
        </is>
      </c>
      <c r="G9" s="22" t="inlineStr">
        <is>
          <t>ACTIVE_ACTIVE_CIBITUNG</t>
        </is>
      </c>
      <c r="H9" s="49" t="n">
        <v>0.9999</v>
      </c>
      <c r="I9" s="76" t="n">
        <v>0</v>
      </c>
      <c r="J9" s="23" t="inlineStr">
        <is>
          <t>HEALTHY_OPTIMAL</t>
        </is>
      </c>
    </row>
    <row r="10">
      <c r="B10" s="28" t="inlineStr">
        <is>
          <t>TOTAL INFRASTRUKTUR CLOUD PEMDA</t>
        </is>
      </c>
      <c r="C10" s="73" t="n"/>
      <c r="D10" s="74" t="n"/>
      <c r="E10" s="81">
        <f>SUM(E5:E9)</f>
        <v/>
      </c>
      <c r="F10" s="35" t="n"/>
      <c r="G10" s="35" t="n"/>
      <c r="H10" s="51">
        <f>AVERAGE(H5:H9)</f>
        <v/>
      </c>
      <c r="I10" s="35" t="n"/>
      <c r="J10" s="35" t="n"/>
    </row>
  </sheetData>
  <mergeCells count="2">
    <mergeCell ref="B10:D10"/>
    <mergeCell ref="B2:J2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B2:J12"/>
  <sheetViews>
    <sheetView showGridLines="1" workbookViewId="0">
      <selection activeCell="A1" sqref="A1"/>
    </sheetView>
  </sheetViews>
  <sheetFormatPr baseColWidth="8" defaultRowHeight="15"/>
  <cols>
    <col width="62" customWidth="1" min="2" max="2"/>
    <col width="16" customWidth="1" min="3" max="3"/>
    <col width="12" customWidth="1" min="4" max="4"/>
    <col width="12" customWidth="1" min="5" max="5"/>
    <col width="19" customWidth="1" min="6" max="6"/>
    <col width="12" customWidth="1" min="7" max="7"/>
    <col width="17" customWidth="1" min="8" max="8"/>
    <col width="21" customWidth="1" min="9" max="9"/>
    <col width="19" customWidth="1" min="10" max="10"/>
  </cols>
  <sheetData>
    <row r="2">
      <c r="B2" s="1" t="inlineStr">
        <is>
          <t>EXECUTIVE SMART CITY &amp; GOVTECH STRATEGIC MATURITY SCORECARD</t>
        </is>
      </c>
    </row>
    <row r="4">
      <c r="B4" s="3" t="inlineStr">
        <is>
          <t>Strategic KPI Dimension</t>
        </is>
      </c>
      <c r="C4" s="3" t="inlineStr">
        <is>
          <t>Target FY2026</t>
        </is>
      </c>
      <c r="D4" s="3" t="inlineStr">
        <is>
          <t>Q1 Actual</t>
        </is>
      </c>
      <c r="E4" s="3" t="inlineStr">
        <is>
          <t>Q2 Actual</t>
        </is>
      </c>
      <c r="F4" s="3" t="inlineStr">
        <is>
          <t>Q3 Actual (Proj)</t>
        </is>
      </c>
      <c r="G4" s="3" t="inlineStr">
        <is>
          <t>Q4 Target</t>
        </is>
      </c>
      <c r="H4" s="3" t="inlineStr">
        <is>
          <t>FY26 Projected</t>
        </is>
      </c>
      <c r="I4" s="3" t="inlineStr">
        <is>
          <t>Variance vs Target</t>
        </is>
      </c>
      <c r="J4" s="3" t="inlineStr">
        <is>
          <t>Executive Health</t>
        </is>
      </c>
    </row>
    <row r="5">
      <c r="B5" s="54" t="inlineStr">
        <is>
          <t>Indeks SPBE KemenPAN-RB (Skala 1-5)</t>
        </is>
      </c>
      <c r="C5" s="20" t="n">
        <v>4.5</v>
      </c>
      <c r="D5" s="20" t="n">
        <v>4.12</v>
      </c>
      <c r="E5" s="20" t="n">
        <v>4.25</v>
      </c>
      <c r="F5" s="20" t="n">
        <v>4.38</v>
      </c>
      <c r="G5" s="20" t="n">
        <v>4.5</v>
      </c>
      <c r="H5" s="20" t="n">
        <v>4.31</v>
      </c>
      <c r="I5" s="20" t="n">
        <v>-0.19</v>
      </c>
      <c r="J5" s="23" t="inlineStr">
        <is>
          <t>ON_TRACK</t>
        </is>
      </c>
    </row>
    <row r="6">
      <c r="B6" s="55" t="inlineStr">
        <is>
          <t>Identitas Digital IKD Terbit (Juta Warga)</t>
        </is>
      </c>
      <c r="C6" s="24" t="n">
        <v>1.5</v>
      </c>
      <c r="D6" s="24" t="n">
        <v>0.95</v>
      </c>
      <c r="E6" s="24" t="n">
        <v>1.15</v>
      </c>
      <c r="F6" s="24" t="n">
        <v>1.35</v>
      </c>
      <c r="G6" s="24" t="n">
        <v>1.5</v>
      </c>
      <c r="H6" s="24" t="n">
        <v>1.4</v>
      </c>
      <c r="I6" s="24" t="n">
        <v>-0.1</v>
      </c>
      <c r="J6" s="27" t="inlineStr">
        <is>
          <t>ON_TRACK</t>
        </is>
      </c>
    </row>
    <row r="7">
      <c r="B7" s="54" t="inlineStr">
        <is>
          <t>Penyelesaian Aduan SP4N-LAPOR! (&lt; 48 Jam) %</t>
        </is>
      </c>
      <c r="C7" s="49" t="n">
        <v>0.95</v>
      </c>
      <c r="D7" s="49" t="n">
        <v>0.925</v>
      </c>
      <c r="E7" s="49" t="n">
        <v>0.9399999999999999</v>
      </c>
      <c r="F7" s="49" t="n">
        <v>0.965</v>
      </c>
      <c r="G7" s="49" t="n">
        <v>0.98</v>
      </c>
      <c r="H7" s="49" t="n">
        <v>0.952</v>
      </c>
      <c r="I7" s="49" t="n">
        <v>0.002</v>
      </c>
      <c r="J7" s="23" t="inlineStr">
        <is>
          <t>EXCEEDS</t>
        </is>
      </c>
    </row>
    <row r="8">
      <c r="B8" s="55" t="inlineStr">
        <is>
          <t>Serapan Anggaran APBD Sesuai Target %</t>
        </is>
      </c>
      <c r="C8" s="50" t="n">
        <v>0.95</v>
      </c>
      <c r="D8" s="50" t="n">
        <v>0.91</v>
      </c>
      <c r="E8" s="50" t="n">
        <v>0.9350000000000001</v>
      </c>
      <c r="F8" s="50" t="n">
        <v>0.955</v>
      </c>
      <c r="G8" s="50" t="n">
        <v>0.97</v>
      </c>
      <c r="H8" s="50" t="n">
        <v>0.9419999999999999</v>
      </c>
      <c r="I8" s="50" t="n">
        <v>-0.008</v>
      </c>
      <c r="J8" s="27" t="inlineStr">
        <is>
          <t>ON_TRACK</t>
        </is>
      </c>
    </row>
    <row r="9">
      <c r="B9" s="54" t="inlineStr">
        <is>
          <t>Kamera CCTV AI Smart City Aktif</t>
        </is>
      </c>
      <c r="C9" s="39" t="n">
        <v>2500</v>
      </c>
      <c r="D9" s="39" t="n">
        <v>1800</v>
      </c>
      <c r="E9" s="39" t="n">
        <v>2100</v>
      </c>
      <c r="F9" s="39" t="n">
        <v>2350</v>
      </c>
      <c r="G9" s="39" t="n">
        <v>2500</v>
      </c>
      <c r="H9" s="39" t="n">
        <v>2300</v>
      </c>
      <c r="I9" s="39" t="n">
        <v>-200</v>
      </c>
      <c r="J9" s="23" t="inlineStr">
        <is>
          <t>ON_TRACK</t>
        </is>
      </c>
    </row>
    <row r="10">
      <c r="B10" s="55" t="inlineStr">
        <is>
          <t>Integrasi Rekam Medis RSUD SATUSEHAT %</t>
        </is>
      </c>
      <c r="C10" s="50" t="n">
        <v>1</v>
      </c>
      <c r="D10" s="50" t="n">
        <v>1</v>
      </c>
      <c r="E10" s="50" t="n">
        <v>1</v>
      </c>
      <c r="F10" s="50" t="n">
        <v>1</v>
      </c>
      <c r="G10" s="50" t="n">
        <v>1</v>
      </c>
      <c r="H10" s="50" t="n">
        <v>1</v>
      </c>
      <c r="I10" s="50" t="n">
        <v>0</v>
      </c>
      <c r="J10" s="27" t="inlineStr">
        <is>
          <t>EXCEEDS</t>
        </is>
      </c>
    </row>
    <row r="11">
      <c r="B11" s="54" t="inlineStr">
        <is>
          <t>Insiden Siber CSIRT Tak Tertangani</t>
        </is>
      </c>
      <c r="C11" s="39" t="n">
        <v>0</v>
      </c>
      <c r="D11" s="39" t="n">
        <v>0</v>
      </c>
      <c r="E11" s="39" t="n">
        <v>0</v>
      </c>
      <c r="F11" s="39" t="n">
        <v>0</v>
      </c>
      <c r="G11" s="39" t="n">
        <v>0</v>
      </c>
      <c r="H11" s="39" t="n">
        <v>0</v>
      </c>
      <c r="I11" s="39" t="n">
        <v>0</v>
      </c>
      <c r="J11" s="23" t="inlineStr">
        <is>
          <t>EXCEEDS</t>
        </is>
      </c>
    </row>
    <row r="12">
      <c r="B12" s="55" t="inlineStr">
        <is>
          <t>Ketersediaan Pusat Data PDN Cloud %</t>
        </is>
      </c>
      <c r="C12" s="50" t="n">
        <v>0.9995000000000001</v>
      </c>
      <c r="D12" s="50" t="n">
        <v>0.9992</v>
      </c>
      <c r="E12" s="50" t="n">
        <v>0.9996</v>
      </c>
      <c r="F12" s="50" t="n">
        <v>0.9998</v>
      </c>
      <c r="G12" s="50" t="n">
        <v>0.9999</v>
      </c>
      <c r="H12" s="50" t="n">
        <v>0.9996</v>
      </c>
      <c r="I12" s="50" t="n">
        <v>0.0001</v>
      </c>
      <c r="J12" s="27" t="inlineStr">
        <is>
          <t>EXCEEDS</t>
        </is>
      </c>
    </row>
  </sheetData>
  <mergeCells count="1"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2026-10-16T03:00:28Z</dcterms:created>
  <dcterms:modified xsi:type="dcterms:W3CDTF">2026-10-18T14:36:22Z</dcterms:modified>
</cp:coreProperties>
</file>