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Omnichannel Dashboard" sheetId="2" state="visible" r:id="rId2"/>
    <sheet name="Store POS Terminal Fleet" sheetId="3" state="visible" r:id="rId3"/>
    <sheet name="Omnichannel Order Routing OMS" sheetId="4" state="visible" r:id="rId4"/>
    <sheet name="Real-Time Inventory Sync" sheetId="5" state="visible" r:id="rId5"/>
    <sheet name="Payment Gateway &amp; EDC Terminals" sheetId="6" state="visible" r:id="rId6"/>
    <sheet name="E-Commerce Marketplace Sync" sheetId="7" state="visible" r:id="rId7"/>
    <sheet name="Click &amp; Collect BOPIS Queue" sheetId="8" state="visible" r:id="rId8"/>
    <sheet name="Loyalty &amp; Promotion Engine" sheetId="9" state="visible" r:id="rId9"/>
    <sheet name="Supply Chain Store Replenish" sheetId="10" state="visible" r:id="rId10"/>
    <sheet name="Returns &amp; Reverse Logistics" sheetId="11" state="visible" r:id="rId11"/>
    <sheet name="Customer Footfall In-Store IoT" sheetId="12" state="visible" r:id="rId12"/>
    <sheet name="Retail Cyber &amp; Fraud Security" sheetId="13" state="visible" r:id="rId13"/>
    <sheet name="Strategic RetailTech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Rp #,##0"/>
    <numFmt numFmtId="166" formatCode="0.0 min"/>
    <numFmt numFmtId="167" formatCode="0.0"/>
    <numFmt numFmtId="168" formatCode="0.0&quot;%&quot;"/>
    <numFmt numFmtId="169" formatCode="#,##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B45309"/>
      <sz val="10"/>
    </font>
    <font>
      <name val="Calibri"/>
      <b val="1"/>
      <color rgb="00B91C1C"/>
      <sz val="10"/>
    </font>
    <font>
      <name val="Calibri"/>
      <b val="1"/>
      <color rgb="00475569"/>
      <sz val="9"/>
    </font>
    <font>
      <name val="Calibri"/>
      <b val="1"/>
      <color rgb="000F172A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334155"/>
        <bgColor rgb="00334155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F172A"/>
      </top>
      <bottom style="thin">
        <color rgb="00CBD5E1"/>
      </bottom>
    </border>
    <border>
      <left/>
      <right/>
      <top style="medium">
        <color rgb="000F172A"/>
      </top>
      <bottom/>
      <diagonal/>
    </border>
    <border>
      <left/>
      <right style="thin">
        <color rgb="00CBD5E1"/>
      </right>
      <top style="medium">
        <color rgb="000F172A"/>
      </top>
      <bottom/>
      <diagonal/>
    </border>
    <border>
      <left/>
      <right style="thin">
        <color rgb="00CBD5E1"/>
      </right>
      <top style="medium">
        <color rgb="000F172A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9" fillId="7" borderId="2" applyAlignment="1" pivotButton="0" quotePrefix="0" xfId="0">
      <alignment horizontal="center" vertical="center"/>
    </xf>
    <xf numFmtId="0" fontId="0" fillId="0" borderId="2" pivotButton="0" quotePrefix="0" xfId="0"/>
    <xf numFmtId="3" fontId="10" fillId="7" borderId="2" applyAlignment="1" pivotButton="0" quotePrefix="0" xfId="0">
      <alignment horizontal="center" vertical="center"/>
    </xf>
    <xf numFmtId="164" fontId="10" fillId="7" borderId="2" applyAlignment="1" pivotButton="0" quotePrefix="0" xfId="0">
      <alignment horizontal="center" vertical="center"/>
    </xf>
    <xf numFmtId="0" fontId="11" fillId="7" borderId="2" applyAlignment="1" pivotButton="0" quotePrefix="0" xfId="0">
      <alignment horizontal="center" vertical="center"/>
    </xf>
    <xf numFmtId="165" fontId="10" fillId="7" borderId="2" applyAlignment="1" pivotButton="0" quotePrefix="0" xfId="0">
      <alignment horizontal="center" vertical="center"/>
    </xf>
    <xf numFmtId="10" fontId="10" fillId="7" borderId="2" applyAlignment="1" pivotButton="0" quotePrefix="0" xfId="0">
      <alignment horizontal="center" vertical="center"/>
    </xf>
    <xf numFmtId="166" fontId="10" fillId="7" borderId="2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/>
    </xf>
    <xf numFmtId="3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3" fontId="4" fillId="0" borderId="1" pivotButton="0" quotePrefix="0" xfId="0"/>
    <xf numFmtId="164" fontId="4" fillId="0" borderId="1" pivotButton="0" quotePrefix="0" xfId="0"/>
    <xf numFmtId="0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0" fillId="0" borderId="1" pivotButton="0" quotePrefix="0" xfId="0"/>
    <xf numFmtId="167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center" vertical="center"/>
    </xf>
    <xf numFmtId="167" fontId="0" fillId="0" borderId="1" pivotButton="0" quotePrefix="0" xfId="0"/>
    <xf numFmtId="3" fontId="0" fillId="0" borderId="1" pivotButton="0" quotePrefix="0" xfId="0"/>
    <xf numFmtId="0" fontId="4" fillId="6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10" fontId="5" fillId="6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0" fontId="0" fillId="0" borderId="1" pivotButton="0" quotePrefix="0" xfId="0"/>
    <xf numFmtId="164" fontId="0" fillId="0" borderId="1" pivotButton="0" quotePrefix="0" xfId="0"/>
    <xf numFmtId="0" fontId="5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0" fillId="0" borderId="5" pivotButton="0" quotePrefix="0" xfId="0"/>
    <xf numFmtId="164" fontId="10" fillId="7" borderId="2" applyAlignment="1" pivotButton="0" quotePrefix="0" xfId="0">
      <alignment horizontal="center" vertical="center"/>
    </xf>
    <xf numFmtId="165" fontId="10" fillId="7" borderId="2" applyAlignment="1" pivotButton="0" quotePrefix="0" xfId="0">
      <alignment horizontal="center" vertical="center"/>
    </xf>
    <xf numFmtId="166" fontId="10" fillId="7" borderId="2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4" fillId="0" borderId="1" pivotButton="0" quotePrefix="0" xfId="0"/>
    <xf numFmtId="0" fontId="13" fillId="0" borderId="0" pivotButton="0" quotePrefix="0" xfId="0"/>
    <xf numFmtId="0" fontId="14" fillId="8" borderId="10" applyAlignment="1" pivotButton="0" quotePrefix="0" xfId="0">
      <alignment horizontal="center" vertical="center"/>
    </xf>
    <xf numFmtId="0" fontId="15" fillId="9" borderId="10" applyAlignment="1" pivotButton="0" quotePrefix="0" xfId="0">
      <alignment horizontal="center" vertical="center"/>
    </xf>
    <xf numFmtId="168" fontId="14" fillId="9" borderId="10" applyAlignment="1" pivotButton="0" quotePrefix="0" xfId="0">
      <alignment horizontal="right" vertical="center"/>
    </xf>
    <xf numFmtId="0" fontId="15" fillId="9" borderId="10" applyAlignment="1" pivotButton="0" quotePrefix="0" xfId="0">
      <alignment horizontal="left" vertical="center"/>
    </xf>
    <xf numFmtId="167" fontId="14" fillId="9" borderId="10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167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0" fillId="0" borderId="1" pivotButton="0" quotePrefix="0" xfId="0"/>
    <xf numFmtId="164" fontId="0" fillId="0" borderId="1" pivotButton="0" quotePrefix="0" xfId="0"/>
    <xf numFmtId="3" fontId="14" fillId="9" borderId="10" applyAlignment="1" pivotButton="0" quotePrefix="0" xfId="0">
      <alignment horizontal="right" vertical="center"/>
    </xf>
    <xf numFmtId="169" fontId="14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Daily Order Volume by Omnichannel Touchpoint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Omnichannel Dashboard'!C14</f>
            </strRef>
          </tx>
          <spPr>
            <a:ln>
              <a:prstDash val="solid"/>
            </a:ln>
          </spPr>
          <cat>
            <numRef>
              <f>'Executive Omnichannel Dashboard'!$B$15:$B$21</f>
            </numRef>
          </cat>
          <val>
            <numRef>
              <f>'Executive Omnichannel Dashboard'!$C$15:$C$21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Order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Omnichannel Share of Transactions %</a:t>
            </a:r>
          </a:p>
        </rich>
      </tx>
    </title>
    <plotArea>
      <pieChart>
        <varyColors val="1"/>
        <ser>
          <idx val="0"/>
          <order val="0"/>
          <tx>
            <strRef>
              <f>'Executive Omnichannel Dashboard'!C14</f>
            </strRef>
          </tx>
          <spPr>
            <a:ln>
              <a:prstDash val="solid"/>
            </a:ln>
          </spPr>
          <cat>
            <numRef>
              <f>'Executive Omnichannel Dashboard'!$B$15:$B$21</f>
            </numRef>
          </cat>
          <val>
            <numRef>
              <f>'Executive Omnichannel Dashboard'!$C$15:$C$21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Store POS Real-Time Inventory &amp; Checkout Speed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Omnichannel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Omnichannel Dashboard'!$B$50:$B$55</f>
            </numRef>
          </cat>
          <val>
            <numRef>
              <f>'Executive Omnichannel Dashboard'!$C$50:$C$55</f>
            </numRef>
          </val>
        </ser>
        <ser>
          <idx val="1"/>
          <order val="1"/>
          <tx>
            <strRef>
              <f>'Executive Omnichannel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Omnichannel Dashboard'!$B$50:$B$55</f>
            </numRef>
          </cat>
          <val>
            <numRef>
              <f>'Executive Omnichannel Dashboard'!$D$50:$D$55</f>
            </numRef>
          </val>
        </ser>
        <ser>
          <idx val="2"/>
          <order val="2"/>
          <tx>
            <strRef>
              <f>'Executive Omnichannel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Omnichannel Dashboard'!$B$50:$B$55</f>
            </numRef>
          </cat>
          <val>
            <numRef>
              <f>'Executive Omnichannel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Omnichannel Retail &amp; Store Operations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Omnichannel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Omnichannel Dashboard'!$G$50:$G$55</f>
            </numRef>
          </cat>
          <val>
            <numRef>
              <f>'Executive Omnichannel Dashboard'!$H$50:$H$55</f>
            </numRef>
          </val>
        </ser>
        <ser>
          <idx val="1"/>
          <order val="1"/>
          <tx>
            <strRef>
              <f>'Executive Omnichannel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Omnichannel Dashboard'!$G$50:$G$55</f>
            </numRef>
          </cat>
          <val>
            <numRef>
              <f>'Executive Omnichannel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Gross Merchandising Value (GMV) to Net Margin Bridge (Billion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Omnichannel Dashboard'!C73</f>
            </strRef>
          </tx>
          <spPr>
            <a:ln>
              <a:prstDash val="solid"/>
            </a:ln>
          </spPr>
          <cat>
            <numRef>
              <f>'Executive Omnichannel Dashboard'!$B$74:$B$79</f>
            </numRef>
          </cat>
          <val>
            <numRef>
              <f>'Executive Omnichannel Dashboard'!$C$74:$C$79</f>
            </numRef>
          </val>
        </ser>
        <ser>
          <idx val="1"/>
          <order val="1"/>
          <tx>
            <strRef>
              <f>'Executive Omnichannel Dashboard'!D73</f>
            </strRef>
          </tx>
          <spPr>
            <a:ln>
              <a:prstDash val="solid"/>
            </a:ln>
          </spPr>
          <cat>
            <numRef>
              <f>'Executive Omnichannel Dashboard'!$B$74:$B$79</f>
            </numRef>
          </cat>
          <val>
            <numRef>
              <f>'Executive Omnichannel Dashboard'!$D$74:$D$79</f>
            </numRef>
          </val>
        </ser>
        <ser>
          <idx val="2"/>
          <order val="2"/>
          <tx>
            <strRef>
              <f>'Executive Omnichannel Dashboard'!E73</f>
            </strRef>
          </tx>
          <spPr>
            <a:ln>
              <a:prstDash val="solid"/>
            </a:ln>
          </spPr>
          <cat>
            <numRef>
              <f>'Executive Omnichannel Dashboard'!$B$74:$B$79</f>
            </numRef>
          </cat>
          <val>
            <numRef>
              <f>'Executive Omnichannel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Omnichannel Store Orders vs Same-Day Fulfillment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Omnichannel Dashboard'!H73</f>
            </strRef>
          </tx>
          <spPr>
            <a:ln>
              <a:prstDash val="solid"/>
            </a:ln>
          </spPr>
          <cat>
            <numRef>
              <f>'Executive Omnichannel Dashboard'!$G$74:$G$79</f>
            </numRef>
          </cat>
          <val>
            <numRef>
              <f>'Executive Omnichannel Dashboard'!$H$74:$H$79</f>
            </numRef>
          </val>
        </ser>
        <ser>
          <idx val="1"/>
          <order val="1"/>
          <tx>
            <strRef>
              <f>'Executive Omnichannel Dashboard'!I73</f>
            </strRef>
          </tx>
          <spPr>
            <a:ln>
              <a:prstDash val="solid"/>
            </a:ln>
          </spPr>
          <cat>
            <numRef>
              <f>'Executive Omnichannel Dashboard'!$G$74:$G$79</f>
            </numRef>
          </cat>
          <val>
            <numRef>
              <f>'Executive Omnichannel Dashboard'!$I$74:$I$79</f>
            </numRef>
          </val>
        </ser>
        <ser>
          <idx val="2"/>
          <order val="2"/>
          <tx>
            <strRef>
              <f>'Executive Omnichannel Dashboard'!J73</f>
            </strRef>
          </tx>
          <spPr>
            <a:ln>
              <a:prstDash val="solid"/>
            </a:ln>
          </spPr>
          <cat>
            <numRef>
              <f>'Executive Omnichannel Dashboard'!$G$74:$G$79</f>
            </numRef>
          </cat>
          <val>
            <numRef>
              <f>'Executive Omnichannel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24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24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52" customWidth="1" min="3" max="3"/>
    <col width="25" customWidth="1" min="4" max="4"/>
  </cols>
  <sheetData>
    <row r="2">
      <c r="B2" s="1" t="inlineStr">
        <is>
          <t>ENTERPRISE OMNICHANNEL RETAIL TECH &amp; POS OPERATIONS</t>
        </is>
      </c>
    </row>
    <row r="3">
      <c r="B3" s="2" t="inlineStr">
        <is>
          <t>Operations Manual, Architecture Blueprint &amp; Sheet Navigation Index</t>
        </is>
      </c>
    </row>
    <row r="5">
      <c r="B5" s="3" t="inlineStr">
        <is>
          <t>Sheet Name</t>
        </is>
      </c>
      <c r="C5" s="3" t="inlineStr">
        <is>
          <t>Domain &amp; Operational Scope</t>
        </is>
      </c>
      <c r="D5" s="3" t="inlineStr">
        <is>
          <t>Target Stakeholder</t>
        </is>
      </c>
    </row>
    <row r="6">
      <c r="B6" s="4" t="inlineStr">
        <is>
          <t>Executive Omnichannel Dashboard</t>
        </is>
      </c>
      <c r="C6" s="5" t="inlineStr">
        <is>
          <t>Unified 8-KPI command center, fulfillment mix &amp; POS sync health</t>
        </is>
      </c>
      <c r="D6" s="5" t="inlineStr">
        <is>
          <t>Chief Retail Officer / CTO / VP Operations</t>
        </is>
      </c>
    </row>
    <row r="7">
      <c r="B7" s="6" t="inlineStr">
        <is>
          <t>Store POS Terminal Fleet</t>
        </is>
      </c>
      <c r="C7" s="7" t="inlineStr">
        <is>
          <t>Fleet monitoring of offline/online POS terminals across 500+ stores</t>
        </is>
      </c>
      <c r="D7" s="7" t="inlineStr">
        <is>
          <t>Retail IT Ops &amp; Field Engineering Lead</t>
        </is>
      </c>
    </row>
    <row r="8">
      <c r="B8" s="4" t="inlineStr">
        <is>
          <t>Omnichannel Order Routing OMS</t>
        </is>
      </c>
      <c r="C8" s="5" t="inlineStr">
        <is>
          <t>Order routing latency, BOPIS, Ship-from-Store, and DC allocation</t>
        </is>
      </c>
      <c r="D8" s="5" t="inlineStr">
        <is>
          <t>Head of Omnichannel / E-Commerce Operations</t>
        </is>
      </c>
    </row>
    <row r="9">
      <c r="B9" s="6" t="inlineStr">
        <is>
          <t>Real-Time Inventory Sync</t>
        </is>
      </c>
      <c r="C9" s="7" t="inlineStr">
        <is>
          <t>Stock accuracy, ERP-to-channel latency &amp; stockout warning indicators</t>
        </is>
      </c>
      <c r="D9" s="7" t="inlineStr">
        <is>
          <t>VP Supply Chain / Inventory Control Manager</t>
        </is>
      </c>
    </row>
    <row r="10">
      <c r="B10" s="4" t="inlineStr">
        <is>
          <t>Payment Gateway &amp; EDC Terminals</t>
        </is>
      </c>
      <c r="C10" s="5" t="inlineStr">
        <is>
          <t>Transaction success rate, QRIS/EDC latency &amp; settlement reconciliation</t>
        </is>
      </c>
      <c r="D10" s="5" t="inlineStr">
        <is>
          <t>Head of FinTech / Treasury / Store Accounting</t>
        </is>
      </c>
    </row>
    <row r="11">
      <c r="B11" s="6" t="inlineStr">
        <is>
          <t>E-Commerce Marketplace Sync</t>
        </is>
      </c>
      <c r="C11" s="7" t="inlineStr">
        <is>
          <t>Shopee, Tokopedia, TikTok Shop &amp; Webhook synchronization status</t>
        </is>
      </c>
      <c r="D11" s="7" t="inlineStr">
        <is>
          <t>Marketplace Operations / Digital Sales Lead</t>
        </is>
      </c>
    </row>
    <row r="12">
      <c r="B12" s="4" t="inlineStr">
        <is>
          <t>Click &amp; Collect BOPIS Queue</t>
        </is>
      </c>
      <c r="C12" s="5" t="inlineStr">
        <is>
          <t>Buy Online Pickup In-Store picking SLA, locker queues &amp; customer wait</t>
        </is>
      </c>
      <c r="D12" s="5" t="inlineStr">
        <is>
          <t>Store Operations / Customer Experience Team</t>
        </is>
      </c>
    </row>
    <row r="13">
      <c r="B13" s="6" t="inlineStr">
        <is>
          <t>Loyalty &amp; Promotion Engine</t>
        </is>
      </c>
      <c r="C13" s="7" t="inlineStr">
        <is>
          <t>Real-time voucher discount latency, fraud attempts &amp; campaign burn</t>
        </is>
      </c>
      <c r="D13" s="7" t="inlineStr">
        <is>
          <t>Chief Marketing Officer / Loyalty Product Mgr</t>
        </is>
      </c>
    </row>
    <row r="14">
      <c r="B14" s="4" t="inlineStr">
        <is>
          <t>Supply Chain Store Replenish</t>
        </is>
      </c>
      <c r="C14" s="5" t="inlineStr">
        <is>
          <t>DC-to-Store replenishment transfers, fill rates &amp; transit exceptions</t>
        </is>
      </c>
      <c r="D14" s="5" t="inlineStr">
        <is>
          <t>Logistics Operations &amp; DC Warehouse Director</t>
        </is>
      </c>
    </row>
    <row r="15">
      <c r="B15" s="6" t="inlineStr">
        <is>
          <t>Returns &amp; Reverse Logistics</t>
        </is>
      </c>
      <c r="C15" s="7" t="inlineStr">
        <is>
          <t>Omnichannel returns (store &amp; courier), RMA processing &amp; restock cycle</t>
        </is>
      </c>
      <c r="D15" s="7" t="inlineStr">
        <is>
          <t>Reverse Logistics &amp; Customer Care Director</t>
        </is>
      </c>
    </row>
    <row r="16">
      <c r="B16" s="4" t="inlineStr">
        <is>
          <t>Customer Footfall In-Store IoT</t>
        </is>
      </c>
      <c r="C16" s="5" t="inlineStr">
        <is>
          <t>Store entry sensors, dwell times, heatmap conversion &amp; device health</t>
        </is>
      </c>
      <c r="D16" s="5" t="inlineStr">
        <is>
          <t>Retail Analytics &amp; Store Development Team</t>
        </is>
      </c>
    </row>
    <row r="17">
      <c r="B17" s="6" t="inlineStr">
        <is>
          <t>Retail Cyber &amp; Fraud Security</t>
        </is>
      </c>
      <c r="C17" s="7" t="inlineStr">
        <is>
          <t>Credit card testing, promotion abuse, account takeover &amp; POS tampered</t>
        </is>
      </c>
      <c r="D17" s="7" t="inlineStr">
        <is>
          <t>CISO / InfoSec &amp; Loss Prevention Director</t>
        </is>
      </c>
    </row>
    <row r="18">
      <c r="B18" s="4" t="inlineStr">
        <is>
          <t>Strategic RetailTech Scorecard</t>
        </is>
      </c>
      <c r="C18" s="5" t="inlineStr">
        <is>
          <t>Quarterly executive performance metrics vs FY2026 Board Targets</t>
        </is>
      </c>
      <c r="D18" s="5" t="inlineStr">
        <is>
          <t>Board of Directors / Executive Steering Committee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ENTERPRISE OMNICHANNEL RETAIL TECH &amp; POS COMMAND CENTER</t>
        </is>
      </c>
    </row>
    <row r="3">
      <c r="B3" s="2" t="inlineStr">
        <is>
          <t>Unified Executive Mission Control • Real-Time POS Fleet, Inventory, OMS &amp; Financial Operations</t>
        </is>
      </c>
    </row>
    <row r="5">
      <c r="B5" s="8" t="inlineStr">
        <is>
          <t>STORE POS TERMINALS</t>
        </is>
      </c>
      <c r="C5" s="49" t="n"/>
      <c r="D5" s="8" t="inlineStr">
        <is>
          <t>ACTIVE POS ONLINE</t>
        </is>
      </c>
      <c r="E5" s="49" t="n"/>
      <c r="F5" s="8" t="inlineStr">
        <is>
          <t>OMS DAILY ORDERS</t>
        </is>
      </c>
      <c r="G5" s="49" t="n"/>
      <c r="H5" s="8" t="inlineStr">
        <is>
          <t>REAL-TIME INVENTORY</t>
        </is>
      </c>
      <c r="I5" s="49" t="n"/>
    </row>
    <row r="6">
      <c r="B6" s="10">
        <f>'Store POS Terminal Fleet'!I17</f>
        <v/>
      </c>
      <c r="C6" s="49" t="n"/>
      <c r="D6" s="50">
        <f>'Store POS Terminal Fleet'!G17</f>
        <v/>
      </c>
      <c r="E6" s="49" t="n"/>
      <c r="F6" s="10">
        <f>COUNTA('Omnichannel Order Routing OMS'!B5:B16)</f>
        <v/>
      </c>
      <c r="G6" s="49" t="n"/>
      <c r="H6" s="10">
        <f>'Real-Time Inventory Sync'!H17</f>
        <v/>
      </c>
      <c r="I6" s="49" t="n"/>
    </row>
    <row r="7">
      <c r="B7" s="12" t="inlineStr">
        <is>
          <t>Total Fleet Trx Today</t>
        </is>
      </c>
      <c r="C7" s="49" t="n"/>
      <c r="D7" s="12" t="inlineStr">
        <is>
          <t>Fleet Health %</t>
        </is>
      </c>
      <c r="E7" s="49" t="n"/>
      <c r="F7" s="12" t="inlineStr">
        <is>
          <t>Processed Today</t>
        </is>
      </c>
      <c r="G7" s="49" t="n"/>
      <c r="H7" s="12" t="inlineStr">
        <is>
          <t>Available Units</t>
        </is>
      </c>
      <c r="I7" s="49" t="n"/>
    </row>
    <row r="9">
      <c r="B9" s="8" t="inlineStr">
        <is>
          <t>PAYMENT SETTLEMENT</t>
        </is>
      </c>
      <c r="C9" s="49" t="n"/>
      <c r="D9" s="8" t="inlineStr">
        <is>
          <t>PAYMENT SUCCESS %</t>
        </is>
      </c>
      <c r="E9" s="49" t="n"/>
      <c r="F9" s="8" t="inlineStr">
        <is>
          <t>BOPIS PICK SLA</t>
        </is>
      </c>
      <c r="G9" s="49" t="n"/>
      <c r="H9" s="8" t="inlineStr">
        <is>
          <t>FRAUD PREVENTED</t>
        </is>
      </c>
      <c r="I9" s="49" t="n"/>
    </row>
    <row r="10">
      <c r="B10" s="51">
        <f>'Payment Gateway &amp; EDC Terminals'!F15</f>
        <v/>
      </c>
      <c r="C10" s="49" t="n"/>
      <c r="D10" s="14">
        <f>'Payment Gateway &amp; EDC Terminals'!G15</f>
        <v/>
      </c>
      <c r="E10" s="49" t="n"/>
      <c r="F10" s="52">
        <f>'Click &amp; Collect BOPIS Queue'!F15</f>
        <v/>
      </c>
      <c r="G10" s="49" t="n"/>
      <c r="H10" s="51">
        <f>'Retail Cyber &amp; Fraud Security'!G12</f>
        <v/>
      </c>
      <c r="I10" s="49" t="n"/>
    </row>
    <row r="11">
      <c r="B11" s="12" t="inlineStr">
        <is>
          <t>Settlement IDR</t>
        </is>
      </c>
      <c r="C11" s="49" t="n"/>
      <c r="D11" s="12" t="inlineStr">
        <is>
          <t>Gateway Success Rate</t>
        </is>
      </c>
      <c r="E11" s="49" t="n"/>
      <c r="F11" s="12" t="inlineStr">
        <is>
          <t>Avg Minutes Pick SLA</t>
        </is>
      </c>
      <c r="G11" s="49" t="n"/>
      <c r="H11" s="12" t="inlineStr">
        <is>
          <t>Prevented Loss IDR</t>
        </is>
      </c>
      <c r="I11" s="49" t="n"/>
    </row>
    <row r="13">
      <c r="B13" s="16" t="inlineStr">
        <is>
          <t>OMNICHANNEL CHANNEL SYNC &amp; ORDER VOLUME MIX</t>
        </is>
      </c>
      <c r="F13" s="16" t="inlineStr">
        <is>
          <t>ENTERPRISE OMNICHANNEL OPERATIONAL WATCHLIST</t>
        </is>
      </c>
    </row>
    <row r="14">
      <c r="B14" s="3" t="inlineStr">
        <is>
          <t>Sales / Order Channel</t>
        </is>
      </c>
      <c r="C14" s="3" t="inlineStr">
        <is>
          <t>Daily Orders</t>
        </is>
      </c>
      <c r="D14" s="3" t="inlineStr">
        <is>
          <t>Volume Mix %</t>
        </is>
      </c>
      <c r="F14" s="3" t="inlineStr">
        <is>
          <t>Domain / Operating Subsystem</t>
        </is>
      </c>
      <c r="G14" s="3" t="inlineStr">
        <is>
          <t>Current KPI Metric</t>
        </is>
      </c>
      <c r="H14" s="3" t="inlineStr">
        <is>
          <t>Threshold SLA</t>
        </is>
      </c>
      <c r="I14" s="3" t="inlineStr">
        <is>
          <t>Operating Status</t>
        </is>
      </c>
    </row>
    <row r="15">
      <c r="B15" s="6" t="inlineStr">
        <is>
          <t>Official Mobile App</t>
        </is>
      </c>
      <c r="C15" s="17" t="n">
        <v>31200</v>
      </c>
      <c r="D15" s="53">
        <f>C15/C22</f>
        <v/>
      </c>
      <c r="F15" s="6" t="inlineStr">
        <is>
          <t>Store POS Terminal Sync Fleet</t>
        </is>
      </c>
      <c r="G15" s="19">
        <f>'Store POS Terminal Fleet'!I17 &amp; ' Trx Today'</f>
        <v/>
      </c>
      <c r="H15" s="19" t="inlineStr">
        <is>
          <t>100% Online</t>
        </is>
      </c>
      <c r="I15" s="20">
        <f>'Store POS Terminal Fleet'!H5</f>
        <v/>
      </c>
    </row>
    <row r="16">
      <c r="B16" s="4" t="inlineStr">
        <is>
          <t>Shopee Official Mall</t>
        </is>
      </c>
      <c r="C16" s="21" t="n">
        <v>18500</v>
      </c>
      <c r="D16" s="54">
        <f>C16/C22</f>
        <v/>
      </c>
      <c r="F16" s="4" t="inlineStr">
        <is>
          <t>Omnichannel OMS Routing Queue</t>
        </is>
      </c>
      <c r="G16" s="23">
        <f>COUNTA('Omnichannel Order Routing OMS'!B5:B16) &amp; ' Orders'</f>
        <v/>
      </c>
      <c r="H16" s="23" t="inlineStr">
        <is>
          <t>&lt; 2.0 Hrs SLA</t>
        </is>
      </c>
      <c r="I16" s="24">
        <f>'Omnichannel Order Routing OMS'!H5</f>
        <v/>
      </c>
    </row>
    <row r="17">
      <c r="B17" s="6" t="inlineStr">
        <is>
          <t>Tokopedia Mall</t>
        </is>
      </c>
      <c r="C17" s="17" t="n">
        <v>16200</v>
      </c>
      <c r="D17" s="53">
        <f>C17/C22</f>
        <v/>
      </c>
      <c r="F17" s="6" t="inlineStr">
        <is>
          <t>Real-Time Inventory Available</t>
        </is>
      </c>
      <c r="G17" s="19">
        <f>'Real-Time Inventory Sync'!H17 &amp; ' Units'</f>
        <v/>
      </c>
      <c r="H17" s="19" t="inlineStr">
        <is>
          <t>&lt; 2.0s Latency</t>
        </is>
      </c>
      <c r="I17" s="20">
        <f>'Real-Time Inventory Sync'!J5</f>
        <v/>
      </c>
    </row>
    <row r="18">
      <c r="B18" s="4" t="inlineStr">
        <is>
          <t>Official Webstore</t>
        </is>
      </c>
      <c r="C18" s="21" t="n">
        <v>21400</v>
      </c>
      <c r="D18" s="54">
        <f>C18/C22</f>
        <v/>
      </c>
      <c r="F18" s="4" t="inlineStr">
        <is>
          <t>Payment &amp; EDC Gateways</t>
        </is>
      </c>
      <c r="G18" s="23">
        <f>'Payment Gateway &amp; EDC Terminals'!G15</f>
        <v/>
      </c>
      <c r="H18" s="23" t="inlineStr">
        <is>
          <t>&gt; 99.50% Success</t>
        </is>
      </c>
      <c r="I18" s="24">
        <f>'Payment Gateway &amp; EDC Terminals'!J5</f>
        <v/>
      </c>
    </row>
    <row r="19">
      <c r="B19" s="6" t="inlineStr">
        <is>
          <t>TikTok Shop Official</t>
        </is>
      </c>
      <c r="C19" s="17" t="n">
        <v>24800</v>
      </c>
      <c r="D19" s="53">
        <f>C19/C22</f>
        <v/>
      </c>
      <c r="F19" s="6" t="inlineStr">
        <is>
          <t>Marketplace Connectors Sync</t>
        </is>
      </c>
      <c r="G19" s="19">
        <f>'E-Commerce Marketplace Sync'!E12 &amp; ' Catalog'</f>
        <v/>
      </c>
      <c r="H19" s="19" t="inlineStr">
        <is>
          <t>Zero Price Discrepancy</t>
        </is>
      </c>
      <c r="I19" s="20">
        <f>'E-Commerce Marketplace Sync'!J5</f>
        <v/>
      </c>
    </row>
    <row r="20">
      <c r="B20" s="4" t="inlineStr">
        <is>
          <t>In-Store Physical POS</t>
        </is>
      </c>
      <c r="C20" s="21" t="n">
        <v>54200</v>
      </c>
      <c r="D20" s="54">
        <f>C20/C22</f>
        <v/>
      </c>
      <c r="F20" s="4" t="inlineStr">
        <is>
          <t>BOPIS Ready-for-Pickup Queue</t>
        </is>
      </c>
      <c r="G20" s="23">
        <f>'Click &amp; Collect BOPIS Queue'!F15 &amp; ' min Pick'</f>
        <v/>
      </c>
      <c r="H20" s="23" t="inlineStr">
        <is>
          <t>&lt; 30.0 min Pick</t>
        </is>
      </c>
      <c r="I20" s="24">
        <f>'Click &amp; Collect BOPIS Queue'!J5</f>
        <v/>
      </c>
    </row>
    <row r="21">
      <c r="B21" s="6" t="inlineStr">
        <is>
          <t>BOPIS Click &amp; Collect</t>
        </is>
      </c>
      <c r="C21" s="17" t="n">
        <v>14200</v>
      </c>
      <c r="D21" s="53">
        <f>C21/C22</f>
        <v/>
      </c>
      <c r="F21" s="6" t="inlineStr">
        <is>
          <t>Loyalty Rules Engine Latency</t>
        </is>
      </c>
      <c r="G21" s="19">
        <f>'Loyalty &amp; Promotion Engine'!E13 &amp; ' ms'</f>
        <v/>
      </c>
      <c r="H21" s="19" t="inlineStr">
        <is>
          <t>&lt; 50 ms Runtime</t>
        </is>
      </c>
      <c r="I21" s="20">
        <f>'Loyalty &amp; Promotion Engine'!J5</f>
        <v/>
      </c>
    </row>
    <row r="22">
      <c r="B22" s="25" t="inlineStr">
        <is>
          <t>TOTAL ORDERS</t>
        </is>
      </c>
      <c r="C22" s="26">
        <f>SUM(C15:C21)</f>
        <v/>
      </c>
      <c r="D22" s="55">
        <f>SUM(D15:D21)</f>
        <v/>
      </c>
      <c r="F22" s="4" t="inlineStr">
        <is>
          <t>DC-to-Store Replenishment</t>
        </is>
      </c>
      <c r="G22" s="23">
        <f>'Supply Chain Store Replenish'!H15</f>
        <v/>
      </c>
      <c r="H22" s="23" t="inlineStr">
        <is>
          <t>&gt; 98.0% Fill Rate</t>
        </is>
      </c>
      <c r="I22" s="24">
        <f>'Supply Chain Store Replenish'!J5</f>
        <v/>
      </c>
    </row>
    <row r="23">
      <c r="F23" s="6" t="inlineStr">
        <is>
          <t>Reverse Logistics &amp; Restock</t>
        </is>
      </c>
      <c r="G23" s="19">
        <f>'Returns &amp; Reverse Logistics'!I13 &amp; ' Days'</f>
        <v/>
      </c>
      <c r="H23" s="19" t="inlineStr">
        <is>
          <t>&lt; 1.0 Day Turnaround</t>
        </is>
      </c>
      <c r="I23" s="20">
        <f>'Returns &amp; Reverse Logistics'!J5</f>
        <v/>
      </c>
    </row>
    <row r="24">
      <c r="F24" s="4" t="inlineStr">
        <is>
          <t>Loss Prevention &amp; Cyber Threat</t>
        </is>
      </c>
      <c r="G24" s="23">
        <f>'Retail Cyber &amp; Fraud Security'!G12</f>
        <v/>
      </c>
      <c r="H24" s="23" t="inlineStr">
        <is>
          <t>Zero ATO Breach</t>
        </is>
      </c>
      <c r="I24" s="24">
        <f>'Retail Cyber &amp; Fraud Security'!I5</f>
        <v/>
      </c>
    </row>
    <row r="48">
      <c r="B48" s="56" t="inlineStr">
        <is>
          <t>Monthly Store POS Real-Time Inventory &amp; Checkout Speed (%)</t>
        </is>
      </c>
      <c r="G48" s="56" t="inlineStr">
        <is>
          <t>Omnichannel Retail &amp; Store Operations Index</t>
        </is>
      </c>
    </row>
    <row r="49">
      <c r="B49" s="57" t="inlineStr">
        <is>
          <t>Month</t>
        </is>
      </c>
      <c r="C49" s="57" t="inlineStr">
        <is>
          <t>Target Inventory Sync %</t>
        </is>
      </c>
      <c r="D49" s="57" t="inlineStr">
        <is>
          <t>Actual POS Inventory Sync %</t>
        </is>
      </c>
      <c r="E49" s="57" t="inlineStr">
        <is>
          <t>Checkout Transaction Speed %</t>
        </is>
      </c>
      <c r="G49" s="57" t="inlineStr">
        <is>
          <t>Operational Capability Pillar</t>
        </is>
      </c>
      <c r="H49" s="57" t="inlineStr">
        <is>
          <t>Benchmark</t>
        </is>
      </c>
      <c r="I49" s="57" t="inlineStr">
        <is>
          <t>Current Attainment</t>
        </is>
      </c>
    </row>
    <row r="50">
      <c r="B50" s="58" t="inlineStr">
        <is>
          <t>May</t>
        </is>
      </c>
      <c r="C50" s="59" t="n">
        <v>95</v>
      </c>
      <c r="D50" s="59" t="n">
        <v>95.8</v>
      </c>
      <c r="E50" s="59" t="n">
        <v>97.2</v>
      </c>
      <c r="G50" s="60" t="inlineStr">
        <is>
          <t>Offline-First POS Resilience</t>
        </is>
      </c>
      <c r="H50" s="61" t="n">
        <v>4.5</v>
      </c>
      <c r="I50" s="61" t="n">
        <v>4.9</v>
      </c>
    </row>
    <row r="51">
      <c r="B51" s="58" t="inlineStr">
        <is>
          <t>Jun</t>
        </is>
      </c>
      <c r="C51" s="59" t="n">
        <v>96</v>
      </c>
      <c r="D51" s="59" t="n">
        <v>96.90000000000001</v>
      </c>
      <c r="E51" s="59" t="n">
        <v>98</v>
      </c>
      <c r="G51" s="60" t="inlineStr">
        <is>
          <t>BOPIS Click &amp; Collect SLA</t>
        </is>
      </c>
      <c r="H51" s="61" t="n">
        <v>4</v>
      </c>
      <c r="I51" s="61" t="n">
        <v>4.6</v>
      </c>
    </row>
    <row r="52">
      <c r="B52" s="58" t="inlineStr">
        <is>
          <t>Jul</t>
        </is>
      </c>
      <c r="C52" s="59" t="n">
        <v>97</v>
      </c>
      <c r="D52" s="59" t="n">
        <v>97.8</v>
      </c>
      <c r="E52" s="59" t="n">
        <v>98.8</v>
      </c>
      <c r="G52" s="60" t="inlineStr">
        <is>
          <t>Real-Time Warehouse Stock</t>
        </is>
      </c>
      <c r="H52" s="61" t="n">
        <v>4.2</v>
      </c>
      <c r="I52" s="61" t="n">
        <v>4.8</v>
      </c>
    </row>
    <row r="53">
      <c r="B53" s="58" t="inlineStr">
        <is>
          <t>Aug</t>
        </is>
      </c>
      <c r="C53" s="59" t="n">
        <v>97</v>
      </c>
      <c r="D53" s="59" t="n">
        <v>97.5</v>
      </c>
      <c r="E53" s="59" t="n">
        <v>98.5</v>
      </c>
      <c r="G53" s="60" t="inlineStr">
        <is>
          <t>Loyalty Program QR Scan</t>
        </is>
      </c>
      <c r="H53" s="61" t="n">
        <v>4.2</v>
      </c>
      <c r="I53" s="61" t="n">
        <v>4.7</v>
      </c>
    </row>
    <row r="54">
      <c r="B54" s="58" t="inlineStr">
        <is>
          <t>Sep</t>
        </is>
      </c>
      <c r="C54" s="59" t="n">
        <v>98</v>
      </c>
      <c r="D54" s="59" t="n">
        <v>98.90000000000001</v>
      </c>
      <c r="E54" s="59" t="n">
        <v>99.2</v>
      </c>
      <c r="G54" s="60" t="inlineStr">
        <is>
          <t>Payment Gateway Failover</t>
        </is>
      </c>
      <c r="H54" s="61" t="n">
        <v>4.5</v>
      </c>
      <c r="I54" s="61" t="n">
        <v>4.9</v>
      </c>
    </row>
    <row r="55">
      <c r="B55" s="58" t="inlineStr">
        <is>
          <t>Oct</t>
        </is>
      </c>
      <c r="C55" s="59" t="n">
        <v>99</v>
      </c>
      <c r="D55" s="59" t="n">
        <v>99.5</v>
      </c>
      <c r="E55" s="59" t="n">
        <v>99.8</v>
      </c>
      <c r="G55" s="60" t="inlineStr">
        <is>
          <t>Loss Prevention Analytics</t>
        </is>
      </c>
      <c r="H55" s="61" t="n">
        <v>3.8</v>
      </c>
      <c r="I55" s="61" t="n">
        <v>4.3</v>
      </c>
    </row>
    <row r="72">
      <c r="B72" s="56" t="inlineStr">
        <is>
          <t>Gross Merchandising Value (GMV) to Net Margin Bridge (Billion IDR)</t>
        </is>
      </c>
      <c r="G72" s="56" t="inlineStr">
        <is>
          <t>Omnichannel Store Orders vs Same-Day Fulfillment Rate (%)</t>
        </is>
      </c>
    </row>
    <row r="73">
      <c r="B73" s="57" t="inlineStr">
        <is>
          <t>Stage</t>
        </is>
      </c>
      <c r="C73" s="57" t="inlineStr">
        <is>
          <t>Base Level</t>
        </is>
      </c>
      <c r="D73" s="57" t="inlineStr">
        <is>
          <t>Variance Delta</t>
        </is>
      </c>
      <c r="E73" s="57" t="inlineStr">
        <is>
          <t>Cumulative Bridge</t>
        </is>
      </c>
      <c r="G73" s="57" t="inlineStr">
        <is>
          <t>Month</t>
        </is>
      </c>
      <c r="H73" s="57" t="inlineStr">
        <is>
          <t>Orders (k)</t>
        </is>
      </c>
      <c r="I73" s="57" t="inlineStr">
        <is>
          <t>Same-Day Delivery %</t>
        </is>
      </c>
      <c r="J73" s="57" t="inlineStr">
        <is>
          <t>Target %</t>
        </is>
      </c>
    </row>
    <row r="74">
      <c r="B74" s="60" t="inlineStr">
        <is>
          <t>Gross Retail GMV</t>
        </is>
      </c>
      <c r="C74" s="68" t="n">
        <v>0</v>
      </c>
      <c r="D74" s="69" t="n">
        <v>420</v>
      </c>
      <c r="E74" s="69" t="n">
        <v>420</v>
      </c>
      <c r="G74" s="60" t="inlineStr">
        <is>
          <t>May</t>
        </is>
      </c>
      <c r="H74" s="69" t="n">
        <v>145</v>
      </c>
      <c r="I74" s="69" t="n">
        <v>88.5</v>
      </c>
      <c r="J74" s="69" t="n">
        <v>90</v>
      </c>
    </row>
    <row r="75">
      <c r="B75" s="60" t="inlineStr">
        <is>
          <t>Omni Promo Discounts</t>
        </is>
      </c>
      <c r="C75" s="69" t="n">
        <v>420</v>
      </c>
      <c r="D75" s="69" t="n">
        <v>-68</v>
      </c>
      <c r="E75" s="69" t="n">
        <v>352</v>
      </c>
      <c r="G75" s="60" t="inlineStr">
        <is>
          <t>Jun</t>
        </is>
      </c>
      <c r="H75" s="69" t="n">
        <v>160</v>
      </c>
      <c r="I75" s="69" t="n">
        <v>91.2</v>
      </c>
      <c r="J75" s="69" t="n">
        <v>90</v>
      </c>
    </row>
    <row r="76">
      <c r="B76" s="60" t="inlineStr">
        <is>
          <t>Cost of Goods Sold (COGS)</t>
        </is>
      </c>
      <c r="C76" s="69" t="n">
        <v>352</v>
      </c>
      <c r="D76" s="69" t="n">
        <v>-195</v>
      </c>
      <c r="E76" s="69" t="n">
        <v>157</v>
      </c>
      <c r="G76" s="60" t="inlineStr">
        <is>
          <t>Jul</t>
        </is>
      </c>
      <c r="H76" s="69" t="n">
        <v>175</v>
      </c>
      <c r="I76" s="69" t="n">
        <v>93.40000000000001</v>
      </c>
      <c r="J76" s="69" t="n">
        <v>92</v>
      </c>
    </row>
    <row r="77">
      <c r="B77" s="60" t="inlineStr">
        <is>
          <t>Logistics &amp; Last-Mile</t>
        </is>
      </c>
      <c r="C77" s="69" t="n">
        <v>157</v>
      </c>
      <c r="D77" s="69" t="n">
        <v>-42</v>
      </c>
      <c r="E77" s="69" t="n">
        <v>115</v>
      </c>
      <c r="G77" s="60" t="inlineStr">
        <is>
          <t>Aug</t>
        </is>
      </c>
      <c r="H77" s="69" t="n">
        <v>170</v>
      </c>
      <c r="I77" s="69" t="n">
        <v>92.8</v>
      </c>
      <c r="J77" s="69" t="n">
        <v>92</v>
      </c>
    </row>
    <row r="78">
      <c r="B78" s="60" t="inlineStr">
        <is>
          <t>Payment Gateway Fees</t>
        </is>
      </c>
      <c r="C78" s="69" t="n">
        <v>115</v>
      </c>
      <c r="D78" s="69" t="n">
        <v>-8.5</v>
      </c>
      <c r="E78" s="69" t="n">
        <v>106.5</v>
      </c>
      <c r="G78" s="60" t="inlineStr">
        <is>
          <t>Sep</t>
        </is>
      </c>
      <c r="H78" s="69" t="n">
        <v>192</v>
      </c>
      <c r="I78" s="69" t="n">
        <v>94.59999999999999</v>
      </c>
      <c r="J78" s="69" t="n">
        <v>95</v>
      </c>
    </row>
    <row r="79">
      <c r="B79" s="60" t="inlineStr">
        <is>
          <t>Net Operating Margin</t>
        </is>
      </c>
      <c r="C79" s="68" t="n">
        <v>0</v>
      </c>
      <c r="D79" s="69" t="n">
        <v>106.5</v>
      </c>
      <c r="E79" s="69" t="n">
        <v>106.5</v>
      </c>
      <c r="G79" s="60" t="inlineStr">
        <is>
          <t>Oct</t>
        </is>
      </c>
      <c r="H79" s="69" t="n">
        <v>215</v>
      </c>
      <c r="I79" s="69" t="n">
        <v>96.09999999999999</v>
      </c>
      <c r="J79" s="69" t="n">
        <v>95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20"/>
  <sheetViews>
    <sheetView showGridLines="1" workbookViewId="0">
      <selection activeCell="A1" sqref="A1"/>
    </sheetView>
  </sheetViews>
  <sheetFormatPr baseColWidth="8" defaultRowHeight="15"/>
  <cols>
    <col width="49" customWidth="1" min="2" max="2"/>
    <col width="13" customWidth="1" min="3" max="3"/>
    <col width="29" customWidth="1" min="4" max="4"/>
    <col width="18" customWidth="1" min="5" max="5"/>
    <col width="24" customWidth="1" min="6" max="6"/>
    <col width="18" customWidth="1" min="7" max="7"/>
    <col width="16" customWidth="1" min="8" max="8"/>
    <col width="18" customWidth="1" min="9" max="9"/>
    <col width="23" customWidth="1" min="10" max="10"/>
  </cols>
  <sheetData>
    <row r="2">
      <c r="B2" s="1" t="inlineStr">
        <is>
          <t>STORE POS TERMINAL FLEET &amp; PERIPHERALS MONITOR</t>
        </is>
      </c>
    </row>
    <row r="4">
      <c r="B4" s="3" t="inlineStr">
        <is>
          <t>Terminal ID</t>
        </is>
      </c>
      <c r="C4" s="3" t="inlineStr">
        <is>
          <t>Store Code</t>
        </is>
      </c>
      <c r="D4" s="3" t="inlineStr">
        <is>
          <t>Store Branch Name</t>
        </is>
      </c>
      <c r="E4" s="3" t="inlineStr">
        <is>
          <t>Region</t>
        </is>
      </c>
      <c r="F4" s="3" t="inlineStr">
        <is>
          <t>POS Hardware Model</t>
        </is>
      </c>
      <c r="G4" s="3" t="inlineStr">
        <is>
          <t>OS / Firmware</t>
        </is>
      </c>
      <c r="H4" s="3" t="inlineStr">
        <is>
          <t>Online Status</t>
        </is>
      </c>
      <c r="I4" s="3" t="inlineStr">
        <is>
          <t>Daily Trx Count</t>
        </is>
      </c>
      <c r="J4" s="3" t="inlineStr">
        <is>
          <t>Offline Buffer Queue</t>
        </is>
      </c>
    </row>
    <row r="5">
      <c r="B5" s="19" t="inlineStr">
        <is>
          <t>POS-JKT01-01</t>
        </is>
      </c>
      <c r="C5" s="19" t="inlineStr">
        <is>
          <t>STR-001</t>
        </is>
      </c>
      <c r="D5" s="7" t="inlineStr">
        <is>
          <t>Grand Indonesia Flagship</t>
        </is>
      </c>
      <c r="E5" s="19" t="inlineStr">
        <is>
          <t>Jabodetabek</t>
        </is>
      </c>
      <c r="F5" s="7" t="inlineStr">
        <is>
          <t>HP Engage One Pro</t>
        </is>
      </c>
      <c r="G5" s="7" t="inlineStr">
        <is>
          <t>Win10 IoT v22H2</t>
        </is>
      </c>
      <c r="H5" s="20" t="inlineStr">
        <is>
          <t>ONLINE</t>
        </is>
      </c>
      <c r="I5" s="17" t="n">
        <v>1420</v>
      </c>
      <c r="J5" s="28" t="n">
        <v>0</v>
      </c>
    </row>
    <row r="6">
      <c r="B6" s="23" t="inlineStr">
        <is>
          <t>POS-JKT01-02</t>
        </is>
      </c>
      <c r="C6" s="23" t="inlineStr">
        <is>
          <t>STR-001</t>
        </is>
      </c>
      <c r="D6" s="5" t="inlineStr">
        <is>
          <t>Grand Indonesia Flagship</t>
        </is>
      </c>
      <c r="E6" s="23" t="inlineStr">
        <is>
          <t>Jabodetabek</t>
        </is>
      </c>
      <c r="F6" s="5" t="inlineStr">
        <is>
          <t>HP Engage One Pro</t>
        </is>
      </c>
      <c r="G6" s="5" t="inlineStr">
        <is>
          <t>Win10 IoT v22H2</t>
        </is>
      </c>
      <c r="H6" s="24" t="inlineStr">
        <is>
          <t>ONLINE</t>
        </is>
      </c>
      <c r="I6" s="21" t="n">
        <v>1180</v>
      </c>
      <c r="J6" s="29" t="n">
        <v>0</v>
      </c>
    </row>
    <row r="7">
      <c r="B7" s="19" t="inlineStr">
        <is>
          <t>POS-JKT02-01</t>
        </is>
      </c>
      <c r="C7" s="19" t="inlineStr">
        <is>
          <t>STR-002</t>
        </is>
      </c>
      <c r="D7" s="7" t="inlineStr">
        <is>
          <t>Senayan City Boutique</t>
        </is>
      </c>
      <c r="E7" s="19" t="inlineStr">
        <is>
          <t>Jabodetabek</t>
        </is>
      </c>
      <c r="F7" s="7" t="inlineStr">
        <is>
          <t>Elo TouchPOS X-Series</t>
        </is>
      </c>
      <c r="G7" s="7" t="inlineStr">
        <is>
          <t>Android POS v12</t>
        </is>
      </c>
      <c r="H7" s="20" t="inlineStr">
        <is>
          <t>ONLINE</t>
        </is>
      </c>
      <c r="I7" s="17" t="n">
        <v>890</v>
      </c>
      <c r="J7" s="28" t="n">
        <v>0</v>
      </c>
    </row>
    <row r="8">
      <c r="B8" s="23" t="inlineStr">
        <is>
          <t>POS-JKT03-01</t>
        </is>
      </c>
      <c r="C8" s="23" t="inlineStr">
        <is>
          <t>STR-003</t>
        </is>
      </c>
      <c r="D8" s="5" t="inlineStr">
        <is>
          <t>Pondok Indah Mall 2</t>
        </is>
      </c>
      <c r="E8" s="23" t="inlineStr">
        <is>
          <t>Jabodetabek</t>
        </is>
      </c>
      <c r="F8" s="5" t="inlineStr">
        <is>
          <t>Toshiba TCx 800</t>
        </is>
      </c>
      <c r="G8" s="5" t="inlineStr">
        <is>
          <t>Win10 IoT v22H2</t>
        </is>
      </c>
      <c r="H8" s="24" t="inlineStr">
        <is>
          <t>ONLINE</t>
        </is>
      </c>
      <c r="I8" s="21" t="n">
        <v>1040</v>
      </c>
      <c r="J8" s="29" t="n">
        <v>0</v>
      </c>
    </row>
    <row r="9">
      <c r="B9" s="19" t="inlineStr">
        <is>
          <t>POS-BDG01-01</t>
        </is>
      </c>
      <c r="C9" s="19" t="inlineStr">
        <is>
          <t>STR-004</t>
        </is>
      </c>
      <c r="D9" s="7" t="inlineStr">
        <is>
          <t>Paris Van Java Mall</t>
        </is>
      </c>
      <c r="E9" s="19" t="inlineStr">
        <is>
          <t>West Java</t>
        </is>
      </c>
      <c r="F9" s="7" t="inlineStr">
        <is>
          <t>Toshiba TCx 800</t>
        </is>
      </c>
      <c r="G9" s="7" t="inlineStr">
        <is>
          <t>Win10 IoT v21H2</t>
        </is>
      </c>
      <c r="H9" s="20" t="inlineStr">
        <is>
          <t>ONLINE</t>
        </is>
      </c>
      <c r="I9" s="17" t="n">
        <v>760</v>
      </c>
      <c r="J9" s="28" t="n">
        <v>0</v>
      </c>
    </row>
    <row r="10">
      <c r="B10" s="23" t="inlineStr">
        <is>
          <t>POS-BDG01-02</t>
        </is>
      </c>
      <c r="C10" s="23" t="inlineStr">
        <is>
          <t>STR-004</t>
        </is>
      </c>
      <c r="D10" s="5" t="inlineStr">
        <is>
          <t>Paris Van Java Mall</t>
        </is>
      </c>
      <c r="E10" s="23" t="inlineStr">
        <is>
          <t>West Java</t>
        </is>
      </c>
      <c r="F10" s="5" t="inlineStr">
        <is>
          <t>Toshiba TCx 800</t>
        </is>
      </c>
      <c r="G10" s="5" t="inlineStr">
        <is>
          <t>Win10 IoT v21H2</t>
        </is>
      </c>
      <c r="H10" s="30" t="inlineStr">
        <is>
          <t>OFFLINE_SYNC</t>
        </is>
      </c>
      <c r="I10" s="21" t="n">
        <v>640</v>
      </c>
      <c r="J10" s="29" t="n">
        <v>42</v>
      </c>
    </row>
    <row r="11">
      <c r="B11" s="19" t="inlineStr">
        <is>
          <t>POS-SBY01-01</t>
        </is>
      </c>
      <c r="C11" s="19" t="inlineStr">
        <is>
          <t>STR-005</t>
        </is>
      </c>
      <c r="D11" s="7" t="inlineStr">
        <is>
          <t>Tunjungan Plaza 6</t>
        </is>
      </c>
      <c r="E11" s="19" t="inlineStr">
        <is>
          <t>East Java</t>
        </is>
      </c>
      <c r="F11" s="7" t="inlineStr">
        <is>
          <t>HP Engage One Pro</t>
        </is>
      </c>
      <c r="G11" s="7" t="inlineStr">
        <is>
          <t>Win10 IoT v22H2</t>
        </is>
      </c>
      <c r="H11" s="20" t="inlineStr">
        <is>
          <t>ONLINE</t>
        </is>
      </c>
      <c r="I11" s="17" t="n">
        <v>1250</v>
      </c>
      <c r="J11" s="28" t="n">
        <v>0</v>
      </c>
    </row>
    <row r="12">
      <c r="B12" s="23" t="inlineStr">
        <is>
          <t>POS-SBY01-02</t>
        </is>
      </c>
      <c r="C12" s="23" t="inlineStr">
        <is>
          <t>STR-005</t>
        </is>
      </c>
      <c r="D12" s="5" t="inlineStr">
        <is>
          <t>Tunjungan Plaza 6</t>
        </is>
      </c>
      <c r="E12" s="23" t="inlineStr">
        <is>
          <t>East Java</t>
        </is>
      </c>
      <c r="F12" s="5" t="inlineStr">
        <is>
          <t>HP Engage One Pro</t>
        </is>
      </c>
      <c r="G12" s="5" t="inlineStr">
        <is>
          <t>Win10 IoT v22H2</t>
        </is>
      </c>
      <c r="H12" s="24" t="inlineStr">
        <is>
          <t>ONLINE</t>
        </is>
      </c>
      <c r="I12" s="21" t="n">
        <v>980</v>
      </c>
      <c r="J12" s="29" t="n">
        <v>0</v>
      </c>
    </row>
    <row r="13">
      <c r="B13" s="19" t="inlineStr">
        <is>
          <t>POS-MDN01-01</t>
        </is>
      </c>
      <c r="C13" s="19" t="inlineStr">
        <is>
          <t>STR-006</t>
        </is>
      </c>
      <c r="D13" s="7" t="inlineStr">
        <is>
          <t>Sun Plaza Medan</t>
        </is>
      </c>
      <c r="E13" s="19" t="inlineStr">
        <is>
          <t>North Sumatra</t>
        </is>
      </c>
      <c r="F13" s="7" t="inlineStr">
        <is>
          <t>Elo TouchPOS X-Series</t>
        </is>
      </c>
      <c r="G13" s="7" t="inlineStr">
        <is>
          <t>Android POS v12</t>
        </is>
      </c>
      <c r="H13" s="20" t="inlineStr">
        <is>
          <t>ONLINE</t>
        </is>
      </c>
      <c r="I13" s="17" t="n">
        <v>830</v>
      </c>
      <c r="J13" s="28" t="n">
        <v>0</v>
      </c>
    </row>
    <row r="14">
      <c r="B14" s="23" t="inlineStr">
        <is>
          <t>POS-DPS01-01</t>
        </is>
      </c>
      <c r="C14" s="23" t="inlineStr">
        <is>
          <t>STR-007</t>
        </is>
      </c>
      <c r="D14" s="5" t="inlineStr">
        <is>
          <t>Beachwalk Kuta Bali</t>
        </is>
      </c>
      <c r="E14" s="23" t="inlineStr">
        <is>
          <t>Bali &amp; Nusa</t>
        </is>
      </c>
      <c r="F14" s="5" t="inlineStr">
        <is>
          <t>HP Engage Go Mobile</t>
        </is>
      </c>
      <c r="G14" s="5" t="inlineStr">
        <is>
          <t>Win10 IoT v22H2</t>
        </is>
      </c>
      <c r="H14" s="24" t="inlineStr">
        <is>
          <t>ONLINE</t>
        </is>
      </c>
      <c r="I14" s="21" t="n">
        <v>910</v>
      </c>
      <c r="J14" s="29" t="n">
        <v>0</v>
      </c>
    </row>
    <row r="15">
      <c r="B15" s="19" t="inlineStr">
        <is>
          <t>POS-DPS01-02</t>
        </is>
      </c>
      <c r="C15" s="19" t="inlineStr">
        <is>
          <t>STR-007</t>
        </is>
      </c>
      <c r="D15" s="7" t="inlineStr">
        <is>
          <t>Beachwalk Kuta Bali</t>
        </is>
      </c>
      <c r="E15" s="19" t="inlineStr">
        <is>
          <t>Bali &amp; Nusa</t>
        </is>
      </c>
      <c r="F15" s="7" t="inlineStr">
        <is>
          <t>HP Engage Go Mobile</t>
        </is>
      </c>
      <c r="G15" s="7" t="inlineStr">
        <is>
          <t>Win10 IoT v22H2</t>
        </is>
      </c>
      <c r="H15" s="31" t="inlineStr">
        <is>
          <t>MAINTENANCE</t>
        </is>
      </c>
      <c r="I15" s="17" t="n">
        <v>120</v>
      </c>
      <c r="J15" s="28" t="n">
        <v>0</v>
      </c>
    </row>
    <row r="16">
      <c r="B16" s="23" t="inlineStr">
        <is>
          <t>POS-MKS01-01</t>
        </is>
      </c>
      <c r="C16" s="23" t="inlineStr">
        <is>
          <t>STR-008</t>
        </is>
      </c>
      <c r="D16" s="5" t="inlineStr">
        <is>
          <t>Trans Studio Mall Makassar</t>
        </is>
      </c>
      <c r="E16" s="23" t="inlineStr">
        <is>
          <t>South Sulawesi</t>
        </is>
      </c>
      <c r="F16" s="5" t="inlineStr">
        <is>
          <t>Toshiba TCx 800</t>
        </is>
      </c>
      <c r="G16" s="5" t="inlineStr">
        <is>
          <t>Win10 IoT v21H2</t>
        </is>
      </c>
      <c r="H16" s="24" t="inlineStr">
        <is>
          <t>ONLINE</t>
        </is>
      </c>
      <c r="I16" s="21" t="n">
        <v>720</v>
      </c>
      <c r="J16" s="29" t="n">
        <v>0</v>
      </c>
    </row>
    <row r="17">
      <c r="B17" s="19" t="inlineStr">
        <is>
          <t>POS-SMG01-01</t>
        </is>
      </c>
      <c r="C17" s="19" t="inlineStr">
        <is>
          <t>STR-009</t>
        </is>
      </c>
      <c r="D17" s="7" t="inlineStr">
        <is>
          <t>Paragon Mall Semarang</t>
        </is>
      </c>
      <c r="E17" s="19" t="inlineStr">
        <is>
          <t>Central Java</t>
        </is>
      </c>
      <c r="F17" s="7" t="inlineStr">
        <is>
          <t>Elo TouchPOS X-Series</t>
        </is>
      </c>
      <c r="G17" s="7" t="inlineStr">
        <is>
          <t>Android POS v12</t>
        </is>
      </c>
      <c r="H17" s="20" t="inlineStr">
        <is>
          <t>ONLINE</t>
        </is>
      </c>
      <c r="I17" s="17" t="n">
        <v>690</v>
      </c>
      <c r="J17" s="28" t="n">
        <v>0</v>
      </c>
    </row>
    <row r="18">
      <c r="B18" s="23" t="inlineStr">
        <is>
          <t>POS-YOG01-01</t>
        </is>
      </c>
      <c r="C18" s="23" t="inlineStr">
        <is>
          <t>STR-010</t>
        </is>
      </c>
      <c r="D18" s="5" t="inlineStr">
        <is>
          <t>Pakuwon Mall Jogja</t>
        </is>
      </c>
      <c r="E18" s="23" t="inlineStr">
        <is>
          <t>DI Yogyakarta</t>
        </is>
      </c>
      <c r="F18" s="5" t="inlineStr">
        <is>
          <t>HP Engage One Pro</t>
        </is>
      </c>
      <c r="G18" s="5" t="inlineStr">
        <is>
          <t>Win10 IoT v22H2</t>
        </is>
      </c>
      <c r="H18" s="24" t="inlineStr">
        <is>
          <t>ONLINE</t>
        </is>
      </c>
      <c r="I18" s="21" t="n">
        <v>850</v>
      </c>
      <c r="J18" s="29" t="n">
        <v>0</v>
      </c>
    </row>
    <row r="19">
      <c r="B19" s="19" t="inlineStr">
        <is>
          <t>POS-BPN01-01</t>
        </is>
      </c>
      <c r="C19" s="19" t="inlineStr">
        <is>
          <t>STR-011</t>
        </is>
      </c>
      <c r="D19" s="7" t="inlineStr">
        <is>
          <t>Pentacity Balikpapan</t>
        </is>
      </c>
      <c r="E19" s="19" t="inlineStr">
        <is>
          <t>East Kalimantan</t>
        </is>
      </c>
      <c r="F19" s="7" t="inlineStr">
        <is>
          <t>Toshiba TCx 800</t>
        </is>
      </c>
      <c r="G19" s="7" t="inlineStr">
        <is>
          <t>Win10 IoT v21H2</t>
        </is>
      </c>
      <c r="H19" s="20" t="inlineStr">
        <is>
          <t>ONLINE</t>
        </is>
      </c>
      <c r="I19" s="17" t="n">
        <v>530</v>
      </c>
      <c r="J19" s="28" t="n">
        <v>0</v>
      </c>
    </row>
    <row r="20">
      <c r="B20" s="25" t="inlineStr">
        <is>
          <t>TOTAL &amp; FLEET AGGREGATES</t>
        </is>
      </c>
      <c r="C20" s="62" t="n"/>
      <c r="D20" s="62" t="n"/>
      <c r="E20" s="62" t="n"/>
      <c r="F20" s="62" t="n"/>
      <c r="G20" s="62" t="n"/>
      <c r="H20" s="63" t="n"/>
      <c r="I20" s="26">
        <f>SUM(I5:I19)</f>
        <v/>
      </c>
      <c r="J20" s="26">
        <f>SUM(J5:J19)</f>
        <v/>
      </c>
    </row>
  </sheetData>
  <mergeCells count="2">
    <mergeCell ref="B20:H20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7"/>
  <sheetViews>
    <sheetView showGridLines="1" workbookViewId="0">
      <selection activeCell="A1" sqref="A1"/>
    </sheetView>
  </sheetViews>
  <sheetFormatPr baseColWidth="8" defaultRowHeight="15"/>
  <cols>
    <col width="54" customWidth="1" min="2" max="2"/>
    <col width="25" customWidth="1" min="3" max="3"/>
    <col width="27" customWidth="1" min="4" max="4"/>
    <col width="28" customWidth="1" min="5" max="5"/>
    <col width="19" customWidth="1" min="6" max="6"/>
    <col width="16" customWidth="1" min="7" max="7"/>
    <col width="17" customWidth="1" min="8" max="8"/>
    <col width="20" customWidth="1" min="9" max="9"/>
    <col width="29" customWidth="1" min="10" max="10"/>
  </cols>
  <sheetData>
    <row r="2">
      <c r="B2" s="1" t="inlineStr">
        <is>
          <t>DISTRIBUTED ORDER MANAGEMENT (DOM) &amp; ROUTING ENGINE</t>
        </is>
      </c>
    </row>
    <row r="4">
      <c r="B4" s="3" t="inlineStr">
        <is>
          <t>Order ID</t>
        </is>
      </c>
      <c r="C4" s="3" t="inlineStr">
        <is>
          <t>Sales Channel</t>
        </is>
      </c>
      <c r="D4" s="3" t="inlineStr">
        <is>
          <t>Fulfillment Mode</t>
        </is>
      </c>
      <c r="E4" s="3" t="inlineStr">
        <is>
          <t>Allocated Node</t>
        </is>
      </c>
      <c r="F4" s="3" t="inlineStr">
        <is>
          <t>Target SLA (Hrs)</t>
        </is>
      </c>
      <c r="G4" s="3" t="inlineStr">
        <is>
          <t>Elapsed (Hrs)</t>
        </is>
      </c>
      <c r="H4" s="3" t="inlineStr">
        <is>
          <t>Routing Status</t>
        </is>
      </c>
      <c r="I4" s="3" t="inlineStr">
        <is>
          <t>Order Value (IDR)</t>
        </is>
      </c>
      <c r="J4" s="3" t="inlineStr">
        <is>
          <t>Exception Notes</t>
        </is>
      </c>
    </row>
    <row r="5">
      <c r="B5" s="19" t="inlineStr">
        <is>
          <t>ORD-2026-9001</t>
        </is>
      </c>
      <c r="C5" s="19" t="inlineStr">
        <is>
          <t>Official Mobile App</t>
        </is>
      </c>
      <c r="D5" s="19" t="inlineStr">
        <is>
          <t>BOPIS (Pick-in-Store)</t>
        </is>
      </c>
      <c r="E5" s="7" t="inlineStr">
        <is>
          <t>STR-001 (Grand Indonesia)</t>
        </is>
      </c>
      <c r="F5" s="64" t="n">
        <v>2</v>
      </c>
      <c r="G5" s="64" t="n">
        <v>0.8</v>
      </c>
      <c r="H5" s="20" t="inlineStr">
        <is>
          <t>COMPLETED</t>
        </is>
      </c>
      <c r="I5" s="17" t="n">
        <v>1450000</v>
      </c>
      <c r="J5" s="7" t="inlineStr">
        <is>
          <t>Picked &amp; stored in locker</t>
        </is>
      </c>
    </row>
    <row r="6">
      <c r="B6" s="23" t="inlineStr">
        <is>
          <t>ORD-2026-9002</t>
        </is>
      </c>
      <c r="C6" s="23" t="inlineStr">
        <is>
          <t>Official Webstore</t>
        </is>
      </c>
      <c r="D6" s="23" t="inlineStr">
        <is>
          <t>Ship-from-Store</t>
        </is>
      </c>
      <c r="E6" s="5" t="inlineStr">
        <is>
          <t>STR-004 (Paris Van Java)</t>
        </is>
      </c>
      <c r="F6" s="65" t="n">
        <v>24</v>
      </c>
      <c r="G6" s="65" t="n">
        <v>4.2</v>
      </c>
      <c r="H6" s="24" t="inlineStr">
        <is>
          <t>DISPATCHED</t>
        </is>
      </c>
      <c r="I6" s="21" t="n">
        <v>890000</v>
      </c>
      <c r="J6" s="5" t="inlineStr">
        <is>
          <t>Courier pickup completed</t>
        </is>
      </c>
    </row>
    <row r="7">
      <c r="B7" s="19" t="inlineStr">
        <is>
          <t>ORD-2026-9003</t>
        </is>
      </c>
      <c r="C7" s="19" t="inlineStr">
        <is>
          <t>Shopee Mall</t>
        </is>
      </c>
      <c r="D7" s="19" t="inlineStr">
        <is>
          <t>Central DC Warehouse</t>
        </is>
      </c>
      <c r="E7" s="7" t="inlineStr">
        <is>
          <t>DC-CKR (Cikarang Central)</t>
        </is>
      </c>
      <c r="F7" s="64" t="n">
        <v>48</v>
      </c>
      <c r="G7" s="64" t="n">
        <v>14.5</v>
      </c>
      <c r="H7" s="35" t="inlineStr">
        <is>
          <t>PROCESSING</t>
        </is>
      </c>
      <c r="I7" s="17" t="n">
        <v>420000</v>
      </c>
      <c r="J7" s="7" t="inlineStr">
        <is>
          <t>Auto-wave picking</t>
        </is>
      </c>
    </row>
    <row r="8">
      <c r="B8" s="23" t="inlineStr">
        <is>
          <t>ORD-2026-9004</t>
        </is>
      </c>
      <c r="C8" s="23" t="inlineStr">
        <is>
          <t>Tokopedia Store</t>
        </is>
      </c>
      <c r="D8" s="23" t="inlineStr">
        <is>
          <t>Ship-from-Store</t>
        </is>
      </c>
      <c r="E8" s="5" t="inlineStr">
        <is>
          <t>STR-005 (Tunjungan Plaza)</t>
        </is>
      </c>
      <c r="F8" s="65" t="n">
        <v>24</v>
      </c>
      <c r="G8" s="65" t="n">
        <v>5</v>
      </c>
      <c r="H8" s="24" t="inlineStr">
        <is>
          <t>DISPATCHED</t>
        </is>
      </c>
      <c r="I8" s="21" t="n">
        <v>1250000</v>
      </c>
      <c r="J8" s="5" t="inlineStr">
        <is>
          <t>3PL J&amp;T Express pickup</t>
        </is>
      </c>
    </row>
    <row r="9">
      <c r="B9" s="19" t="inlineStr">
        <is>
          <t>ORD-2026-9005</t>
        </is>
      </c>
      <c r="C9" s="19" t="inlineStr">
        <is>
          <t>TikTok Shop</t>
        </is>
      </c>
      <c r="D9" s="19" t="inlineStr">
        <is>
          <t>Central DC Warehouse</t>
        </is>
      </c>
      <c r="E9" s="7" t="inlineStr">
        <is>
          <t>DC-CKR (Cikarang Central)</t>
        </is>
      </c>
      <c r="F9" s="64" t="n">
        <v>48</v>
      </c>
      <c r="G9" s="64" t="n">
        <v>18</v>
      </c>
      <c r="H9" s="35" t="inlineStr">
        <is>
          <t>PROCESSING</t>
        </is>
      </c>
      <c r="I9" s="17" t="n">
        <v>310000</v>
      </c>
      <c r="J9" s="7" t="inlineStr">
        <is>
          <t>Direct integration batch</t>
        </is>
      </c>
    </row>
    <row r="10">
      <c r="B10" s="23" t="inlineStr">
        <is>
          <t>ORD-2026-9006</t>
        </is>
      </c>
      <c r="C10" s="23" t="inlineStr">
        <is>
          <t>Official Mobile App</t>
        </is>
      </c>
      <c r="D10" s="23" t="inlineStr">
        <is>
          <t>BOPIS (Pick-in-Store)</t>
        </is>
      </c>
      <c r="E10" s="5" t="inlineStr">
        <is>
          <t>STR-003 (Pondok Indah)</t>
        </is>
      </c>
      <c r="F10" s="65" t="n">
        <v>2</v>
      </c>
      <c r="G10" s="65" t="n">
        <v>1.2</v>
      </c>
      <c r="H10" s="24" t="inlineStr">
        <is>
          <t>READY_PICKUP</t>
        </is>
      </c>
      <c r="I10" s="21" t="n">
        <v>2100000</v>
      </c>
      <c r="J10" s="5" t="inlineStr">
        <is>
          <t>Customer notification sent</t>
        </is>
      </c>
    </row>
    <row r="11">
      <c r="B11" s="19" t="inlineStr">
        <is>
          <t>ORD-2026-9007</t>
        </is>
      </c>
      <c r="C11" s="19" t="inlineStr">
        <is>
          <t>Official Webstore</t>
        </is>
      </c>
      <c r="D11" s="19" t="inlineStr">
        <is>
          <t>Ship-from-Store</t>
        </is>
      </c>
      <c r="E11" s="7" t="inlineStr">
        <is>
          <t>STR-002 (Senayan City)</t>
        </is>
      </c>
      <c r="F11" s="64" t="n">
        <v>24</v>
      </c>
      <c r="G11" s="64" t="n">
        <v>26.5</v>
      </c>
      <c r="H11" s="31" t="inlineStr">
        <is>
          <t>SLA_BREACH</t>
        </is>
      </c>
      <c r="I11" s="17" t="n">
        <v>1750000</v>
      </c>
      <c r="J11" s="7" t="inlineStr">
        <is>
          <t>Inventory mismatch split</t>
        </is>
      </c>
    </row>
    <row r="12">
      <c r="B12" s="23" t="inlineStr">
        <is>
          <t>ORD-2026-9008</t>
        </is>
      </c>
      <c r="C12" s="23" t="inlineStr">
        <is>
          <t>In-Store Endless Aisle</t>
        </is>
      </c>
      <c r="D12" s="23" t="inlineStr">
        <is>
          <t>Central DC Warehouse</t>
        </is>
      </c>
      <c r="E12" s="5" t="inlineStr">
        <is>
          <t>DC-SBY (Surabaya East)</t>
        </is>
      </c>
      <c r="F12" s="65" t="n">
        <v>72</v>
      </c>
      <c r="G12" s="65" t="n">
        <v>22</v>
      </c>
      <c r="H12" s="30" t="inlineStr">
        <is>
          <t>IN_TRANSIT</t>
        </is>
      </c>
      <c r="I12" s="21" t="n">
        <v>3400000</v>
      </c>
      <c r="J12" s="5" t="inlineStr">
        <is>
          <t>Cross-island transfer</t>
        </is>
      </c>
    </row>
    <row r="13">
      <c r="B13" s="19" t="inlineStr">
        <is>
          <t>ORD-2026-9009</t>
        </is>
      </c>
      <c r="C13" s="19" t="inlineStr">
        <is>
          <t>Official Mobile App</t>
        </is>
      </c>
      <c r="D13" s="19" t="inlineStr">
        <is>
          <t>BOPIS (Pick-in-Store)</t>
        </is>
      </c>
      <c r="E13" s="7" t="inlineStr">
        <is>
          <t>STR-007 (Beachwalk Bali)</t>
        </is>
      </c>
      <c r="F13" s="64" t="n">
        <v>2</v>
      </c>
      <c r="G13" s="64" t="n">
        <v>0.5</v>
      </c>
      <c r="H13" s="20" t="inlineStr">
        <is>
          <t>COMPLETED</t>
        </is>
      </c>
      <c r="I13" s="17" t="n">
        <v>680000</v>
      </c>
      <c r="J13" s="7" t="inlineStr">
        <is>
          <t>Picked in 30 mins</t>
        </is>
      </c>
    </row>
    <row r="14">
      <c r="B14" s="23" t="inlineStr">
        <is>
          <t>ORD-2026-9010</t>
        </is>
      </c>
      <c r="C14" s="23" t="inlineStr">
        <is>
          <t>Shopee Mall</t>
        </is>
      </c>
      <c r="D14" s="23" t="inlineStr">
        <is>
          <t>Central DC Warehouse</t>
        </is>
      </c>
      <c r="E14" s="5" t="inlineStr">
        <is>
          <t>DC-CKR (Cikarang Central)</t>
        </is>
      </c>
      <c r="F14" s="65" t="n">
        <v>48</v>
      </c>
      <c r="G14" s="65" t="n">
        <v>12</v>
      </c>
      <c r="H14" s="24" t="inlineStr">
        <is>
          <t>PACKED</t>
        </is>
      </c>
      <c r="I14" s="21" t="n">
        <v>540000</v>
      </c>
      <c r="J14" s="5" t="inlineStr">
        <is>
          <t>Ready for courier</t>
        </is>
      </c>
    </row>
    <row r="15">
      <c r="B15" s="19" t="inlineStr">
        <is>
          <t>ORD-2026-9011</t>
        </is>
      </c>
      <c r="C15" s="19" t="inlineStr">
        <is>
          <t>Tokopedia Store</t>
        </is>
      </c>
      <c r="D15" s="19" t="inlineStr">
        <is>
          <t>Ship-from-Store</t>
        </is>
      </c>
      <c r="E15" s="7" t="inlineStr">
        <is>
          <t>STR-006 (Sun Plaza Medan)</t>
        </is>
      </c>
      <c r="F15" s="64" t="n">
        <v>24</v>
      </c>
      <c r="G15" s="64" t="n">
        <v>6.5</v>
      </c>
      <c r="H15" s="20" t="inlineStr">
        <is>
          <t>DISPATCHED</t>
        </is>
      </c>
      <c r="I15" s="17" t="n">
        <v>920000</v>
      </c>
      <c r="J15" s="7" t="inlineStr">
        <is>
          <t>SiCepat Cargo</t>
        </is>
      </c>
    </row>
    <row r="16">
      <c r="B16" s="23" t="inlineStr">
        <is>
          <t>ORD-2026-9012</t>
        </is>
      </c>
      <c r="C16" s="23" t="inlineStr">
        <is>
          <t>Official Mobile App</t>
        </is>
      </c>
      <c r="D16" s="23" t="inlineStr">
        <is>
          <t>Instant Courier (GoSend)</t>
        </is>
      </c>
      <c r="E16" s="5" t="inlineStr">
        <is>
          <t>STR-001 (Grand Indonesia)</t>
        </is>
      </c>
      <c r="F16" s="65" t="n">
        <v>3</v>
      </c>
      <c r="G16" s="65" t="n">
        <v>1.5</v>
      </c>
      <c r="H16" s="24" t="inlineStr">
        <is>
          <t>COMPLETED</t>
        </is>
      </c>
      <c r="I16" s="21" t="n">
        <v>1120000</v>
      </c>
      <c r="J16" s="5" t="inlineStr">
        <is>
          <t>Delivered within 90m</t>
        </is>
      </c>
    </row>
    <row r="17">
      <c r="B17" s="25" t="inlineStr">
        <is>
          <t>TOTAL &amp; AVERAGE OMS</t>
        </is>
      </c>
      <c r="C17" s="62" t="n"/>
      <c r="D17" s="62" t="n"/>
      <c r="E17" s="63" t="n"/>
      <c r="F17" s="66">
        <f>AVERAGE(F5:F16)</f>
        <v/>
      </c>
      <c r="G17" s="66">
        <f>AVERAGE(G5:G16)</f>
        <v/>
      </c>
      <c r="H17" s="32" t="n"/>
      <c r="I17" s="37">
        <f>SUM(I5:I16)</f>
        <v/>
      </c>
      <c r="J17" s="32" t="n"/>
    </row>
  </sheetData>
  <mergeCells count="2">
    <mergeCell ref="B17:E17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17"/>
  <sheetViews>
    <sheetView showGridLines="1" workbookViewId="0">
      <selection activeCell="A1" sqref="A1"/>
    </sheetView>
  </sheetViews>
  <sheetFormatPr baseColWidth="8" defaultRowHeight="15"/>
  <cols>
    <col width="56" customWidth="1" min="2" max="2"/>
    <col width="37" customWidth="1" min="3" max="3"/>
    <col width="25" customWidth="1" min="4" max="4"/>
    <col width="19" customWidth="1" min="5" max="5"/>
    <col width="22" customWidth="1" min="6" max="6"/>
    <col width="19" customWidth="1" min="7" max="7"/>
    <col width="18" customWidth="1" min="8" max="8"/>
    <col width="21" customWidth="1" min="9" max="9"/>
    <col width="22" customWidth="1" min="10" max="10"/>
  </cols>
  <sheetData>
    <row r="2">
      <c r="B2" s="1" t="inlineStr">
        <is>
          <t>ENTERPRISE REAL-TIME INVENTORY SYNCHRONIZATION ENGINE</t>
        </is>
      </c>
    </row>
    <row r="4">
      <c r="B4" s="3" t="inlineStr">
        <is>
          <t>SKU Code</t>
        </is>
      </c>
      <c r="C4" s="3" t="inlineStr">
        <is>
          <t>Product Description</t>
        </is>
      </c>
      <c r="D4" s="3" t="inlineStr">
        <is>
          <t>Merchandise Category</t>
        </is>
      </c>
      <c r="E4" s="3" t="inlineStr">
        <is>
          <t>Central DC Units</t>
        </is>
      </c>
      <c r="F4" s="3" t="inlineStr">
        <is>
          <t>Store Network Units</t>
        </is>
      </c>
      <c r="G4" s="3" t="inlineStr">
        <is>
          <t>In-Transit Units</t>
        </is>
      </c>
      <c r="H4" s="3" t="inlineStr">
        <is>
          <t>Total Available</t>
        </is>
      </c>
      <c r="I4" s="3" t="inlineStr">
        <is>
          <t>Sync Latency (sec)</t>
        </is>
      </c>
      <c r="J4" s="3" t="inlineStr">
        <is>
          <t>Stockout Risk Alert</t>
        </is>
      </c>
    </row>
    <row r="5">
      <c r="B5" s="38" t="inlineStr">
        <is>
          <t>SKU-APP-001</t>
        </is>
      </c>
      <c r="C5" s="7" t="inlineStr">
        <is>
          <t>Men Premium Oxford Shirt L Blue</t>
        </is>
      </c>
      <c r="D5" s="19" t="inlineStr">
        <is>
          <t>Apparel &amp; Fashion</t>
        </is>
      </c>
      <c r="E5" s="17" t="n">
        <v>3400</v>
      </c>
      <c r="F5" s="17" t="n">
        <v>1850</v>
      </c>
      <c r="G5" s="17" t="n">
        <v>400</v>
      </c>
      <c r="H5" s="39">
        <f>SUM(E5:G5)</f>
        <v/>
      </c>
      <c r="I5" s="64" t="n">
        <v>1.2</v>
      </c>
      <c r="J5" s="20" t="inlineStr">
        <is>
          <t>LOW_NORMAL</t>
        </is>
      </c>
    </row>
    <row r="6">
      <c r="B6" s="40" t="inlineStr">
        <is>
          <t>SKU-APP-002</t>
        </is>
      </c>
      <c r="C6" s="5" t="inlineStr">
        <is>
          <t>Women Linen Blazer M Beige</t>
        </is>
      </c>
      <c r="D6" s="23" t="inlineStr">
        <is>
          <t>Apparel &amp; Fashion</t>
        </is>
      </c>
      <c r="E6" s="21" t="n">
        <v>1200</v>
      </c>
      <c r="F6" s="21" t="n">
        <v>950</v>
      </c>
      <c r="G6" s="21" t="n">
        <v>150</v>
      </c>
      <c r="H6" s="41">
        <f>SUM(E6:G6)</f>
        <v/>
      </c>
      <c r="I6" s="65" t="n">
        <v>1.4</v>
      </c>
      <c r="J6" s="24" t="inlineStr">
        <is>
          <t>LOW_NORMAL</t>
        </is>
      </c>
    </row>
    <row r="7">
      <c r="B7" s="38" t="inlineStr">
        <is>
          <t>SKU-FTW-010</t>
        </is>
      </c>
      <c r="C7" s="7" t="inlineStr">
        <is>
          <t>Pro Cushion Running Shoes 42</t>
        </is>
      </c>
      <c r="D7" s="19" t="inlineStr">
        <is>
          <t>Footwear &amp; Sports</t>
        </is>
      </c>
      <c r="E7" s="17" t="n">
        <v>450</v>
      </c>
      <c r="F7" s="17" t="n">
        <v>320</v>
      </c>
      <c r="G7" s="17" t="n">
        <v>120</v>
      </c>
      <c r="H7" s="39">
        <f>SUM(E7:G7)</f>
        <v/>
      </c>
      <c r="I7" s="64" t="n">
        <v>1.1</v>
      </c>
      <c r="J7" s="35" t="inlineStr">
        <is>
          <t>MEDIUM_WARN</t>
        </is>
      </c>
    </row>
    <row r="8">
      <c r="B8" s="40" t="inlineStr">
        <is>
          <t>SKU-FTW-011</t>
        </is>
      </c>
      <c r="C8" s="5" t="inlineStr">
        <is>
          <t>Urban Leather Loafers 41 Brown</t>
        </is>
      </c>
      <c r="D8" s="23" t="inlineStr">
        <is>
          <t>Footwear &amp; Sports</t>
        </is>
      </c>
      <c r="E8" s="21" t="n">
        <v>210</v>
      </c>
      <c r="F8" s="21" t="n">
        <v>180</v>
      </c>
      <c r="G8" s="21" t="n">
        <v>50</v>
      </c>
      <c r="H8" s="41">
        <f>SUM(E8:G8)</f>
        <v/>
      </c>
      <c r="I8" s="65" t="n">
        <v>1.8</v>
      </c>
      <c r="J8" s="42" t="inlineStr">
        <is>
          <t>HIGH_RESTOCK</t>
        </is>
      </c>
    </row>
    <row r="9">
      <c r="B9" s="38" t="inlineStr">
        <is>
          <t>SKU-ELC-101</t>
        </is>
      </c>
      <c r="C9" s="7" t="inlineStr">
        <is>
          <t>Wireless Noise-Cancel Headphone</t>
        </is>
      </c>
      <c r="D9" s="19" t="inlineStr">
        <is>
          <t>Consumer Electronics</t>
        </is>
      </c>
      <c r="E9" s="17" t="n">
        <v>650</v>
      </c>
      <c r="F9" s="17" t="n">
        <v>480</v>
      </c>
      <c r="G9" s="17" t="n">
        <v>200</v>
      </c>
      <c r="H9" s="39">
        <f>SUM(E9:G9)</f>
        <v/>
      </c>
      <c r="I9" s="64" t="n">
        <v>0.8</v>
      </c>
      <c r="J9" s="20" t="inlineStr">
        <is>
          <t>LOW_NORMAL</t>
        </is>
      </c>
    </row>
    <row r="10">
      <c r="B10" s="40" t="inlineStr">
        <is>
          <t>SKU-ELC-102</t>
        </is>
      </c>
      <c r="C10" s="5" t="inlineStr">
        <is>
          <t>Magnetic Fast Charge Powerbank 20k</t>
        </is>
      </c>
      <c r="D10" s="23" t="inlineStr">
        <is>
          <t>Consumer Electronics</t>
        </is>
      </c>
      <c r="E10" s="21" t="n">
        <v>1400</v>
      </c>
      <c r="F10" s="21" t="n">
        <v>890</v>
      </c>
      <c r="G10" s="21" t="n">
        <v>300</v>
      </c>
      <c r="H10" s="41">
        <f>SUM(E10:G10)</f>
        <v/>
      </c>
      <c r="I10" s="65" t="n">
        <v>0.9</v>
      </c>
      <c r="J10" s="24" t="inlineStr">
        <is>
          <t>LOW_NORMAL</t>
        </is>
      </c>
    </row>
    <row r="11">
      <c r="B11" s="38" t="inlineStr">
        <is>
          <t>SKU-COS-201</t>
        </is>
      </c>
      <c r="C11" s="7" t="inlineStr">
        <is>
          <t>Hydrating Hyaluronic Facial Serum</t>
        </is>
      </c>
      <c r="D11" s="19" t="inlineStr">
        <is>
          <t>Beauty &amp; Personal Care</t>
        </is>
      </c>
      <c r="E11" s="17" t="n">
        <v>5200</v>
      </c>
      <c r="F11" s="17" t="n">
        <v>3100</v>
      </c>
      <c r="G11" s="17" t="n">
        <v>800</v>
      </c>
      <c r="H11" s="39">
        <f>SUM(E11:G11)</f>
        <v/>
      </c>
      <c r="I11" s="64" t="n">
        <v>1.5</v>
      </c>
      <c r="J11" s="20" t="inlineStr">
        <is>
          <t>LOW_NORMAL</t>
        </is>
      </c>
    </row>
    <row r="12">
      <c r="B12" s="40" t="inlineStr">
        <is>
          <t>SKU-COS-202</t>
        </is>
      </c>
      <c r="C12" s="5" t="inlineStr">
        <is>
          <t>UV Shield Matte Sunscreen SPF50+</t>
        </is>
      </c>
      <c r="D12" s="23" t="inlineStr">
        <is>
          <t>Beauty &amp; Personal Care</t>
        </is>
      </c>
      <c r="E12" s="21" t="n">
        <v>180</v>
      </c>
      <c r="F12" s="21" t="n">
        <v>240</v>
      </c>
      <c r="G12" s="21" t="n">
        <v>100</v>
      </c>
      <c r="H12" s="41">
        <f>SUM(E12:G12)</f>
        <v/>
      </c>
      <c r="I12" s="65" t="n">
        <v>2.4</v>
      </c>
      <c r="J12" s="42" t="inlineStr">
        <is>
          <t>HIGH_RESTOCK</t>
        </is>
      </c>
    </row>
    <row r="13">
      <c r="B13" s="38" t="inlineStr">
        <is>
          <t>SKU-HME-301</t>
        </is>
      </c>
      <c r="C13" s="7" t="inlineStr">
        <is>
          <t>Aromatherapy Ultrasonic Diffuser</t>
        </is>
      </c>
      <c r="D13" s="19" t="inlineStr">
        <is>
          <t>Home &amp; Living</t>
        </is>
      </c>
      <c r="E13" s="17" t="n">
        <v>850</v>
      </c>
      <c r="F13" s="17" t="n">
        <v>620</v>
      </c>
      <c r="G13" s="17" t="n">
        <v>150</v>
      </c>
      <c r="H13" s="39">
        <f>SUM(E13:G13)</f>
        <v/>
      </c>
      <c r="I13" s="64" t="n">
        <v>1</v>
      </c>
      <c r="J13" s="20" t="inlineStr">
        <is>
          <t>LOW_NORMAL</t>
        </is>
      </c>
    </row>
    <row r="14">
      <c r="B14" s="40" t="inlineStr">
        <is>
          <t>SKU-HME-302</t>
        </is>
      </c>
      <c r="C14" s="5" t="inlineStr">
        <is>
          <t>Microfiber Ergonomic Neck Pillow</t>
        </is>
      </c>
      <c r="D14" s="23" t="inlineStr">
        <is>
          <t>Home &amp; Living</t>
        </is>
      </c>
      <c r="E14" s="21" t="n">
        <v>2200</v>
      </c>
      <c r="F14" s="21" t="n">
        <v>1400</v>
      </c>
      <c r="G14" s="21" t="n">
        <v>350</v>
      </c>
      <c r="H14" s="41">
        <f>SUM(E14:G14)</f>
        <v/>
      </c>
      <c r="I14" s="65" t="n">
        <v>1.2</v>
      </c>
      <c r="J14" s="24" t="inlineStr">
        <is>
          <t>LOW_NORMAL</t>
        </is>
      </c>
    </row>
    <row r="15">
      <c r="B15" s="38" t="inlineStr">
        <is>
          <t>SKU-FNB-401</t>
        </is>
      </c>
      <c r="C15" s="7" t="inlineStr">
        <is>
          <t>Artisan Roasted Coffee Beans 500g</t>
        </is>
      </c>
      <c r="D15" s="19" t="inlineStr">
        <is>
          <t>Food &amp; Beverage</t>
        </is>
      </c>
      <c r="E15" s="17" t="n">
        <v>950</v>
      </c>
      <c r="F15" s="17" t="n">
        <v>780</v>
      </c>
      <c r="G15" s="17" t="n">
        <v>200</v>
      </c>
      <c r="H15" s="39">
        <f>SUM(E15:G15)</f>
        <v/>
      </c>
      <c r="I15" s="64" t="n">
        <v>0.9</v>
      </c>
      <c r="J15" s="20" t="inlineStr">
        <is>
          <t>LOW_NORMAL</t>
        </is>
      </c>
    </row>
    <row r="16">
      <c r="B16" s="40" t="inlineStr">
        <is>
          <t>SKU-ACC-501</t>
        </is>
      </c>
      <c r="C16" s="5" t="inlineStr">
        <is>
          <t>RFID Minimalist Card Wallet</t>
        </is>
      </c>
      <c r="D16" s="23" t="inlineStr">
        <is>
          <t>Accessories</t>
        </is>
      </c>
      <c r="E16" s="21" t="n">
        <v>1800</v>
      </c>
      <c r="F16" s="21" t="n">
        <v>1150</v>
      </c>
      <c r="G16" s="21" t="n">
        <v>250</v>
      </c>
      <c r="H16" s="41">
        <f>SUM(E16:G16)</f>
        <v/>
      </c>
      <c r="I16" s="65" t="n">
        <v>1.3</v>
      </c>
      <c r="J16" s="24" t="inlineStr">
        <is>
          <t>LOW_NORMAL</t>
        </is>
      </c>
    </row>
    <row r="17">
      <c r="B17" s="25" t="inlineStr">
        <is>
          <t>TOTAL INVENTORY NETWORK</t>
        </is>
      </c>
      <c r="C17" s="62" t="n"/>
      <c r="D17" s="63" t="n"/>
      <c r="E17" s="37">
        <f>SUM(E5:E16)</f>
        <v/>
      </c>
      <c r="F17" s="37">
        <f>SUM(F5:F16)</f>
        <v/>
      </c>
      <c r="G17" s="37">
        <f>SUM(G5:G16)</f>
        <v/>
      </c>
      <c r="H17" s="37">
        <f>SUM(H5:H16)</f>
        <v/>
      </c>
      <c r="I17" s="66">
        <f>AVERAGE(I5:I16)</f>
        <v/>
      </c>
      <c r="J17" s="32" t="n"/>
    </row>
  </sheetData>
  <mergeCells count="2">
    <mergeCell ref="B17:D17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15"/>
  <sheetViews>
    <sheetView showGridLines="1" workbookViewId="0">
      <selection activeCell="A1" sqref="A1"/>
    </sheetView>
  </sheetViews>
  <sheetFormatPr baseColWidth="8" defaultRowHeight="15"/>
  <cols>
    <col width="49" customWidth="1" min="2" max="2"/>
    <col width="27" customWidth="1" min="3" max="3"/>
    <col width="20" customWidth="1" min="4" max="4"/>
    <col width="19" customWidth="1" min="5" max="5"/>
    <col width="25" customWidth="1" min="6" max="6"/>
    <col width="17" customWidth="1" min="7" max="7"/>
    <col width="19" customWidth="1" min="8" max="8"/>
    <col width="16" customWidth="1" min="9" max="9"/>
    <col width="16" customWidth="1" min="10" max="10"/>
  </cols>
  <sheetData>
    <row r="2">
      <c r="B2" s="1" t="inlineStr">
        <is>
          <t>STORE EDC &amp; DIGITAL PAYMENT GATEWAY OPERATIONS</t>
        </is>
      </c>
    </row>
    <row r="4">
      <c r="B4" s="3" t="inlineStr">
        <is>
          <t>Payment Gateway / Switch</t>
        </is>
      </c>
      <c r="C4" s="3" t="inlineStr">
        <is>
          <t>Payment Method</t>
        </is>
      </c>
      <c r="D4" s="3" t="inlineStr">
        <is>
          <t>Channel Mode</t>
        </is>
      </c>
      <c r="E4" s="3" t="inlineStr">
        <is>
          <t>Daily Trx Volume</t>
        </is>
      </c>
      <c r="F4" s="3" t="inlineStr">
        <is>
          <t>Settlement Value (IDR)</t>
        </is>
      </c>
      <c r="G4" s="3" t="inlineStr">
        <is>
          <t>Success Rate %</t>
        </is>
      </c>
      <c r="H4" s="3" t="inlineStr">
        <is>
          <t>Avg Latency (ms)</t>
        </is>
      </c>
      <c r="I4" s="3" t="inlineStr">
        <is>
          <t>Timeout Drops</t>
        </is>
      </c>
      <c r="J4" s="3" t="inlineStr">
        <is>
          <t>Health Status</t>
        </is>
      </c>
    </row>
    <row r="5">
      <c r="B5" s="19" t="inlineStr">
        <is>
          <t>BCA EDC Switch</t>
        </is>
      </c>
      <c r="C5" s="19" t="inlineStr">
        <is>
          <t>Contactless Chip &amp; PIN</t>
        </is>
      </c>
      <c r="D5" s="19" t="inlineStr">
        <is>
          <t>In-Store POS</t>
        </is>
      </c>
      <c r="E5" s="17" t="n">
        <v>48500</v>
      </c>
      <c r="F5" s="17" t="n">
        <v>38500000000</v>
      </c>
      <c r="G5" s="43" t="n">
        <v>0.9985000000000001</v>
      </c>
      <c r="H5" s="17" t="n">
        <v>850</v>
      </c>
      <c r="I5" s="17" t="n">
        <v>12</v>
      </c>
      <c r="J5" s="20" t="inlineStr">
        <is>
          <t>OPTIMAL</t>
        </is>
      </c>
    </row>
    <row r="6">
      <c r="B6" s="23" t="inlineStr">
        <is>
          <t>Mandiri EDC Gateway</t>
        </is>
      </c>
      <c r="C6" s="23" t="inlineStr">
        <is>
          <t>Debit / Credit EMV</t>
        </is>
      </c>
      <c r="D6" s="23" t="inlineStr">
        <is>
          <t>In-Store POS</t>
        </is>
      </c>
      <c r="E6" s="21" t="n">
        <v>32100</v>
      </c>
      <c r="F6" s="21" t="n">
        <v>24100000000</v>
      </c>
      <c r="G6" s="44" t="n">
        <v>0.9972</v>
      </c>
      <c r="H6" s="21" t="n">
        <v>920</v>
      </c>
      <c r="I6" s="21" t="n">
        <v>24</v>
      </c>
      <c r="J6" s="24" t="inlineStr">
        <is>
          <t>OPTIMAL</t>
        </is>
      </c>
    </row>
    <row r="7">
      <c r="B7" s="19" t="inlineStr">
        <is>
          <t>BRI Smart EDC</t>
        </is>
      </c>
      <c r="C7" s="19" t="inlineStr">
        <is>
          <t>QRIS Dynamic / Debit</t>
        </is>
      </c>
      <c r="D7" s="19" t="inlineStr">
        <is>
          <t>In-Store POS</t>
        </is>
      </c>
      <c r="E7" s="17" t="n">
        <v>28400</v>
      </c>
      <c r="F7" s="17" t="n">
        <v>16800000000</v>
      </c>
      <c r="G7" s="43" t="n">
        <v>0.996</v>
      </c>
      <c r="H7" s="17" t="n">
        <v>1050</v>
      </c>
      <c r="I7" s="17" t="n">
        <v>38</v>
      </c>
      <c r="J7" s="20" t="inlineStr">
        <is>
          <t>OPTIMAL</t>
        </is>
      </c>
    </row>
    <row r="8">
      <c r="B8" s="23" t="inlineStr">
        <is>
          <t>Midtrans Payment Engine</t>
        </is>
      </c>
      <c r="C8" s="23" t="inlineStr">
        <is>
          <t>GoPay / ShopeePay / OVO</t>
        </is>
      </c>
      <c r="D8" s="23" t="inlineStr">
        <is>
          <t>Online Web &amp; App</t>
        </is>
      </c>
      <c r="E8" s="21" t="n">
        <v>54200</v>
      </c>
      <c r="F8" s="21" t="n">
        <v>29500000000</v>
      </c>
      <c r="G8" s="44" t="n">
        <v>0.9991</v>
      </c>
      <c r="H8" s="21" t="n">
        <v>480</v>
      </c>
      <c r="I8" s="21" t="n">
        <v>8</v>
      </c>
      <c r="J8" s="24" t="inlineStr">
        <is>
          <t>OPTIMAL</t>
        </is>
      </c>
    </row>
    <row r="9">
      <c r="B9" s="19" t="inlineStr">
        <is>
          <t>Xendit Virtual Account</t>
        </is>
      </c>
      <c r="C9" s="19" t="inlineStr">
        <is>
          <t>BCA / Mandiri / BRI VA</t>
        </is>
      </c>
      <c r="D9" s="19" t="inlineStr">
        <is>
          <t>Online Web &amp; App</t>
        </is>
      </c>
      <c r="E9" s="17" t="n">
        <v>38900</v>
      </c>
      <c r="F9" s="17" t="n">
        <v>34200000000</v>
      </c>
      <c r="G9" s="43" t="n">
        <v>0.9988</v>
      </c>
      <c r="H9" s="17" t="n">
        <v>520</v>
      </c>
      <c r="I9" s="17" t="n">
        <v>11</v>
      </c>
      <c r="J9" s="20" t="inlineStr">
        <is>
          <t>OPTIMAL</t>
        </is>
      </c>
    </row>
    <row r="10">
      <c r="B10" s="23" t="inlineStr">
        <is>
          <t>DOKU Omnichannel Gateway</t>
        </is>
      </c>
      <c r="C10" s="23" t="inlineStr">
        <is>
          <t>Alfamart / Indomaret OTC</t>
        </is>
      </c>
      <c r="D10" s="23" t="inlineStr">
        <is>
          <t>Online &amp; Offline</t>
        </is>
      </c>
      <c r="E10" s="21" t="n">
        <v>6800</v>
      </c>
      <c r="F10" s="21" t="n">
        <v>3200000000</v>
      </c>
      <c r="G10" s="44" t="n">
        <v>0.991</v>
      </c>
      <c r="H10" s="21" t="n">
        <v>1450</v>
      </c>
      <c r="I10" s="21" t="n">
        <v>45</v>
      </c>
      <c r="J10" s="30" t="inlineStr">
        <is>
          <t>MONITOR</t>
        </is>
      </c>
    </row>
    <row r="11">
      <c r="B11" s="19" t="inlineStr">
        <is>
          <t>Kredivo PayLater API</t>
        </is>
      </c>
      <c r="C11" s="19" t="inlineStr">
        <is>
          <t>Buy Now Pay Later</t>
        </is>
      </c>
      <c r="D11" s="19" t="inlineStr">
        <is>
          <t>Online &amp; In-Store</t>
        </is>
      </c>
      <c r="E11" s="17" t="n">
        <v>14500</v>
      </c>
      <c r="F11" s="17" t="n">
        <v>15400000000</v>
      </c>
      <c r="G11" s="43" t="n">
        <v>0.9945000000000001</v>
      </c>
      <c r="H11" s="17" t="n">
        <v>1120</v>
      </c>
      <c r="I11" s="17" t="n">
        <v>22</v>
      </c>
      <c r="J11" s="20" t="inlineStr">
        <is>
          <t>OPTIMAL</t>
        </is>
      </c>
    </row>
    <row r="12">
      <c r="B12" s="23" t="inlineStr">
        <is>
          <t>Akulaku PayLater API</t>
        </is>
      </c>
      <c r="C12" s="23" t="inlineStr">
        <is>
          <t>Buy Now Pay Later</t>
        </is>
      </c>
      <c r="D12" s="23" t="inlineStr">
        <is>
          <t>Online &amp; In-Store</t>
        </is>
      </c>
      <c r="E12" s="21" t="n">
        <v>9200</v>
      </c>
      <c r="F12" s="21" t="n">
        <v>8700000000</v>
      </c>
      <c r="G12" s="44" t="n">
        <v>0.993</v>
      </c>
      <c r="H12" s="21" t="n">
        <v>1280</v>
      </c>
      <c r="I12" s="21" t="n">
        <v>29</v>
      </c>
      <c r="J12" s="24" t="inlineStr">
        <is>
          <t>OPTIMAL</t>
        </is>
      </c>
    </row>
    <row r="13">
      <c r="B13" s="19" t="inlineStr">
        <is>
          <t>CIMB Niaga POS Gateway</t>
        </is>
      </c>
      <c r="C13" s="19" t="inlineStr">
        <is>
          <t>Octo Mobile / QRIS</t>
        </is>
      </c>
      <c r="D13" s="19" t="inlineStr">
        <is>
          <t>In-Store POS</t>
        </is>
      </c>
      <c r="E13" s="17" t="n">
        <v>11200</v>
      </c>
      <c r="F13" s="17" t="n">
        <v>7800000000</v>
      </c>
      <c r="G13" s="43" t="n">
        <v>0.9978</v>
      </c>
      <c r="H13" s="17" t="n">
        <v>890</v>
      </c>
      <c r="I13" s="17" t="n">
        <v>9</v>
      </c>
      <c r="J13" s="20" t="inlineStr">
        <is>
          <t>OPTIMAL</t>
        </is>
      </c>
    </row>
    <row r="14">
      <c r="B14" s="23" t="inlineStr">
        <is>
          <t>BNI Merchant Services</t>
        </is>
      </c>
      <c r="C14" s="23" t="inlineStr">
        <is>
          <t>Debit BNI / LinkAja</t>
        </is>
      </c>
      <c r="D14" s="23" t="inlineStr">
        <is>
          <t>In-Store POS</t>
        </is>
      </c>
      <c r="E14" s="21" t="n">
        <v>13400</v>
      </c>
      <c r="F14" s="21" t="n">
        <v>9400000000</v>
      </c>
      <c r="G14" s="44" t="n">
        <v>0.9965000000000001</v>
      </c>
      <c r="H14" s="21" t="n">
        <v>980</v>
      </c>
      <c r="I14" s="21" t="n">
        <v>16</v>
      </c>
      <c r="J14" s="24" t="inlineStr">
        <is>
          <t>OPTIMAL</t>
        </is>
      </c>
    </row>
    <row r="15">
      <c r="B15" s="25" t="inlineStr">
        <is>
          <t>TOTAL PAYMENT PIPELINE</t>
        </is>
      </c>
      <c r="C15" s="62" t="n"/>
      <c r="D15" s="63" t="n"/>
      <c r="E15" s="37">
        <f>SUM(E5:E14)</f>
        <v/>
      </c>
      <c r="F15" s="37">
        <f>SUM(F5:F14)</f>
        <v/>
      </c>
      <c r="G15" s="45">
        <f>AVERAGE(G5:G14)</f>
        <v/>
      </c>
      <c r="H15" s="37">
        <f>AVERAGE(H5:H14)</f>
        <v/>
      </c>
      <c r="I15" s="37">
        <f>SUM(I5:I14)</f>
        <v/>
      </c>
      <c r="J15" s="32" t="n"/>
    </row>
  </sheetData>
  <mergeCells count="2">
    <mergeCell ref="B15:D15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58" customWidth="1" min="2" max="2"/>
    <col width="29" customWidth="1" min="3" max="3"/>
    <col width="21" customWidth="1" min="4" max="4"/>
    <col width="20" customWidth="1" min="5" max="5"/>
    <col width="23" customWidth="1" min="6" max="6"/>
    <col width="23" customWidth="1" min="7" max="7"/>
    <col width="22" customWidth="1" min="8" max="8"/>
    <col width="20" customWidth="1" min="9" max="9"/>
    <col width="17" customWidth="1" min="10" max="10"/>
  </cols>
  <sheetData>
    <row r="2">
      <c r="B2" s="1" t="inlineStr">
        <is>
          <t>E-COMMERCE &amp; MARKETPLACE CHANNEL CONNECTOR INTEGRATIONS</t>
        </is>
      </c>
    </row>
    <row r="4">
      <c r="B4" s="3" t="inlineStr">
        <is>
          <t>Channel / Marketplace</t>
        </is>
      </c>
      <c r="C4" s="3" t="inlineStr">
        <is>
          <t>API Integration Protocol</t>
        </is>
      </c>
      <c r="D4" s="3" t="inlineStr">
        <is>
          <t>Active SKU Catalog</t>
        </is>
      </c>
      <c r="E4" s="3" t="inlineStr">
        <is>
          <t>Price Sync Status</t>
        </is>
      </c>
      <c r="F4" s="3" t="inlineStr">
        <is>
          <t>Stock Buffer Delta %</t>
        </is>
      </c>
      <c r="G4" s="3" t="inlineStr">
        <is>
          <t>Webhook Latency (ms)</t>
        </is>
      </c>
      <c r="H4" s="3" t="inlineStr">
        <is>
          <t>Daily Synced Orders</t>
        </is>
      </c>
      <c r="I4" s="3" t="inlineStr">
        <is>
          <t>Sync Error Rate %</t>
        </is>
      </c>
      <c r="J4" s="3" t="inlineStr">
        <is>
          <t>Channel Status</t>
        </is>
      </c>
    </row>
    <row r="5">
      <c r="B5" s="19" t="inlineStr">
        <is>
          <t>Shopee Official Mall ID</t>
        </is>
      </c>
      <c r="C5" s="19" t="inlineStr">
        <is>
          <t>OpenAPI v2 Webhook REST</t>
        </is>
      </c>
      <c r="D5" s="17" t="n">
        <v>14500</v>
      </c>
      <c r="E5" s="19" t="inlineStr">
        <is>
          <t>SYNCED_PARITY</t>
        </is>
      </c>
      <c r="F5" s="43" t="n">
        <v>0.02</v>
      </c>
      <c r="G5" s="17" t="n">
        <v>380</v>
      </c>
      <c r="H5" s="17" t="n">
        <v>18500</v>
      </c>
      <c r="I5" s="43" t="n">
        <v>0.0008</v>
      </c>
      <c r="J5" s="20" t="inlineStr">
        <is>
          <t>HEALTHY</t>
        </is>
      </c>
    </row>
    <row r="6">
      <c r="B6" s="23" t="inlineStr">
        <is>
          <t>Tokopedia Official Store</t>
        </is>
      </c>
      <c r="C6" s="23" t="inlineStr">
        <is>
          <t>Seller API GraphQL / Push</t>
        </is>
      </c>
      <c r="D6" s="21" t="n">
        <v>14500</v>
      </c>
      <c r="E6" s="23" t="inlineStr">
        <is>
          <t>SYNCED_PARITY</t>
        </is>
      </c>
      <c r="F6" s="44" t="n">
        <v>0.02</v>
      </c>
      <c r="G6" s="21" t="n">
        <v>410</v>
      </c>
      <c r="H6" s="21" t="n">
        <v>16200</v>
      </c>
      <c r="I6" s="44" t="n">
        <v>0.0005999999999999999</v>
      </c>
      <c r="J6" s="24" t="inlineStr">
        <is>
          <t>HEALTHY</t>
        </is>
      </c>
    </row>
    <row r="7">
      <c r="B7" s="19" t="inlineStr">
        <is>
          <t>TikTok Shop Official</t>
        </is>
      </c>
      <c r="C7" s="19" t="inlineStr">
        <is>
          <t>TikTok Shop Partner API</t>
        </is>
      </c>
      <c r="D7" s="17" t="n">
        <v>11200</v>
      </c>
      <c r="E7" s="19" t="inlineStr">
        <is>
          <t>SYNCED_PARITY</t>
        </is>
      </c>
      <c r="F7" s="43" t="n">
        <v>0.03</v>
      </c>
      <c r="G7" s="17" t="n">
        <v>520</v>
      </c>
      <c r="H7" s="17" t="n">
        <v>24800</v>
      </c>
      <c r="I7" s="43" t="n">
        <v>0.0014</v>
      </c>
      <c r="J7" s="20" t="inlineStr">
        <is>
          <t>HEALTHY</t>
        </is>
      </c>
    </row>
    <row r="8">
      <c r="B8" s="23" t="inlineStr">
        <is>
          <t>Lazada LazMall ID</t>
        </is>
      </c>
      <c r="C8" s="23" t="inlineStr">
        <is>
          <t>Lazada Open Platform</t>
        </is>
      </c>
      <c r="D8" s="21" t="n">
        <v>9800</v>
      </c>
      <c r="E8" s="23" t="inlineStr">
        <is>
          <t>SYNCED_PARITY</t>
        </is>
      </c>
      <c r="F8" s="44" t="n">
        <v>0.02</v>
      </c>
      <c r="G8" s="21" t="n">
        <v>650</v>
      </c>
      <c r="H8" s="21" t="n">
        <v>4900</v>
      </c>
      <c r="I8" s="44" t="n">
        <v>0.0018</v>
      </c>
      <c r="J8" s="24" t="inlineStr">
        <is>
          <t>HEALTHY</t>
        </is>
      </c>
    </row>
    <row r="9">
      <c r="B9" s="19" t="inlineStr">
        <is>
          <t>Blibli Official Brand Store</t>
        </is>
      </c>
      <c r="C9" s="19" t="inlineStr">
        <is>
          <t>Blibli Merchant API v3</t>
        </is>
      </c>
      <c r="D9" s="17" t="n">
        <v>8500</v>
      </c>
      <c r="E9" s="19" t="inlineStr">
        <is>
          <t>SYNCED_PARITY</t>
        </is>
      </c>
      <c r="F9" s="43" t="n">
        <v>0.02</v>
      </c>
      <c r="G9" s="17" t="n">
        <v>720</v>
      </c>
      <c r="H9" s="17" t="n">
        <v>3100</v>
      </c>
      <c r="I9" s="43" t="n">
        <v>0.0011</v>
      </c>
      <c r="J9" s="20" t="inlineStr">
        <is>
          <t>HEALTHY</t>
        </is>
      </c>
    </row>
    <row r="10">
      <c r="B10" s="23" t="inlineStr">
        <is>
          <t>Official Mobile App (iOS/And)</t>
        </is>
      </c>
      <c r="C10" s="23" t="inlineStr">
        <is>
          <t>Direct Microservice gRPC</t>
        </is>
      </c>
      <c r="D10" s="21" t="n">
        <v>16800</v>
      </c>
      <c r="E10" s="23" t="inlineStr">
        <is>
          <t>SYNCED_PARITY</t>
        </is>
      </c>
      <c r="F10" s="44" t="n">
        <v>0</v>
      </c>
      <c r="G10" s="21" t="n">
        <v>180</v>
      </c>
      <c r="H10" s="21" t="n">
        <v>31200</v>
      </c>
      <c r="I10" s="44" t="n">
        <v>0.0002</v>
      </c>
      <c r="J10" s="24" t="inlineStr">
        <is>
          <t>HEALTHY</t>
        </is>
      </c>
    </row>
    <row r="11">
      <c r="B11" s="19" t="inlineStr">
        <is>
          <t>Official Responsive Web</t>
        </is>
      </c>
      <c r="C11" s="19" t="inlineStr">
        <is>
          <t>Next.js Edge &amp; Redis Cache</t>
        </is>
      </c>
      <c r="D11" s="17" t="n">
        <v>16800</v>
      </c>
      <c r="E11" s="19" t="inlineStr">
        <is>
          <t>SYNCED_PARITY</t>
        </is>
      </c>
      <c r="F11" s="43" t="n">
        <v>0</v>
      </c>
      <c r="G11" s="17" t="n">
        <v>220</v>
      </c>
      <c r="H11" s="17" t="n">
        <v>21400</v>
      </c>
      <c r="I11" s="43" t="n">
        <v>0.0003</v>
      </c>
      <c r="J11" s="20" t="inlineStr">
        <is>
          <t>HEALTHY</t>
        </is>
      </c>
    </row>
    <row r="12">
      <c r="B12" s="23" t="inlineStr">
        <is>
          <t>Zalora Marketplace Indonesia</t>
        </is>
      </c>
      <c r="C12" s="23" t="inlineStr">
        <is>
          <t>Zalora Seller Center API</t>
        </is>
      </c>
      <c r="D12" s="21" t="n">
        <v>4200</v>
      </c>
      <c r="E12" s="23" t="inlineStr">
        <is>
          <t>PRICE_DISCREPANCY</t>
        </is>
      </c>
      <c r="F12" s="44" t="n">
        <v>0.05</v>
      </c>
      <c r="G12" s="21" t="n">
        <v>1250</v>
      </c>
      <c r="H12" s="21" t="n">
        <v>1100</v>
      </c>
      <c r="I12" s="44" t="n">
        <v>0.0125</v>
      </c>
      <c r="J12" s="30" t="inlineStr">
        <is>
          <t>ATTENTION</t>
        </is>
      </c>
    </row>
    <row r="13">
      <c r="B13" s="25" t="inlineStr">
        <is>
          <t>TOTAL SYNCHRONIZED CHANNELS</t>
        </is>
      </c>
      <c r="C13" s="62" t="n"/>
      <c r="D13" s="63" t="n"/>
      <c r="E13" s="37">
        <f>AVERAGE(E5:E12)</f>
        <v/>
      </c>
      <c r="F13" s="32" t="n"/>
      <c r="G13" s="37">
        <f>AVERAGE(G5:G12)</f>
        <v/>
      </c>
      <c r="H13" s="37">
        <f>SUM(H5:H12)</f>
        <v/>
      </c>
      <c r="I13" s="45">
        <f>AVERAGE(I5:I12)</f>
        <v/>
      </c>
      <c r="J13" s="32" t="n"/>
    </row>
  </sheetData>
  <mergeCells count="2">
    <mergeCell ref="B13:D13"/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15"/>
  <sheetViews>
    <sheetView showGridLines="1" workbookViewId="0">
      <selection activeCell="A1" sqref="A1"/>
    </sheetView>
  </sheetViews>
  <sheetFormatPr baseColWidth="8" defaultRowHeight="15"/>
  <cols>
    <col width="59" customWidth="1" min="2" max="2"/>
    <col width="27" customWidth="1" min="3" max="3"/>
    <col width="26" customWidth="1" min="4" max="4"/>
    <col width="22" customWidth="1" min="5" max="5"/>
    <col width="25" customWidth="1" min="6" max="6"/>
    <col width="22" customWidth="1" min="7" max="7"/>
    <col width="20" customWidth="1" min="8" max="8"/>
    <col width="23" customWidth="1" min="9" max="9"/>
    <col width="20" customWidth="1" min="10" max="10"/>
  </cols>
  <sheetData>
    <row r="2">
      <c r="B2" s="1" t="inlineStr">
        <is>
          <t>BUY ONLINE PICK-UP IN STORE (BOPIS) &amp; SMART LOCKER QUEUE</t>
        </is>
      </c>
    </row>
    <row r="4">
      <c r="B4" s="3" t="inlineStr">
        <is>
          <t>BOPIS Ticket</t>
        </is>
      </c>
      <c r="C4" s="3" t="inlineStr">
        <is>
          <t>Store Branch</t>
        </is>
      </c>
      <c r="D4" s="3" t="inlineStr">
        <is>
          <t>Customer Identifier</t>
        </is>
      </c>
      <c r="E4" s="3" t="inlineStr">
        <is>
          <t>Locker / Counter ID</t>
        </is>
      </c>
      <c r="F4" s="3" t="inlineStr">
        <is>
          <t>Picking Duration (min)</t>
        </is>
      </c>
      <c r="G4" s="3" t="inlineStr">
        <is>
          <t>Customer Wait (min)</t>
        </is>
      </c>
      <c r="H4" s="3" t="inlineStr">
        <is>
          <t>Pickup Code Auth</t>
        </is>
      </c>
      <c r="I4" s="3" t="inlineStr">
        <is>
          <t>Holding Expiry (Hrs)</t>
        </is>
      </c>
      <c r="J4" s="3" t="inlineStr">
        <is>
          <t>Collection Status</t>
        </is>
      </c>
    </row>
    <row r="5">
      <c r="B5" s="19" t="inlineStr">
        <is>
          <t>BOPIS-8801</t>
        </is>
      </c>
      <c r="C5" s="7" t="inlineStr">
        <is>
          <t>Grand Indonesia Flagship</t>
        </is>
      </c>
      <c r="D5" s="7" t="inlineStr">
        <is>
          <t>CUST-98214 (Budi S.)</t>
        </is>
      </c>
      <c r="E5" s="19" t="inlineStr">
        <is>
          <t>Smart Locker #14</t>
        </is>
      </c>
      <c r="F5" s="64" t="n">
        <v>18.5</v>
      </c>
      <c r="G5" s="64" t="n">
        <v>1.5</v>
      </c>
      <c r="H5" s="19" t="inlineStr">
        <is>
          <t>OTP_VERIFIED</t>
        </is>
      </c>
      <c r="I5" s="64" t="n">
        <v>48</v>
      </c>
      <c r="J5" s="20" t="inlineStr">
        <is>
          <t>COLLECTED</t>
        </is>
      </c>
    </row>
    <row r="6">
      <c r="B6" s="23" t="inlineStr">
        <is>
          <t>BOPIS-8802</t>
        </is>
      </c>
      <c r="C6" s="5" t="inlineStr">
        <is>
          <t>Senayan City Boutique</t>
        </is>
      </c>
      <c r="D6" s="5" t="inlineStr">
        <is>
          <t>CUST-10492 (Jessica W.)</t>
        </is>
      </c>
      <c r="E6" s="23" t="inlineStr">
        <is>
          <t>Concierge Desk A</t>
        </is>
      </c>
      <c r="F6" s="65" t="n">
        <v>22</v>
      </c>
      <c r="G6" s="65" t="n">
        <v>3.2</v>
      </c>
      <c r="H6" s="23" t="inlineStr">
        <is>
          <t>OTP_VERIFIED</t>
        </is>
      </c>
      <c r="I6" s="65" t="n">
        <v>48</v>
      </c>
      <c r="J6" s="24" t="inlineStr">
        <is>
          <t>COLLECTED</t>
        </is>
      </c>
    </row>
    <row r="7">
      <c r="B7" s="19" t="inlineStr">
        <is>
          <t>BOPIS-8803</t>
        </is>
      </c>
      <c r="C7" s="7" t="inlineStr">
        <is>
          <t>Pondok Indah Mall 2</t>
        </is>
      </c>
      <c r="D7" s="7" t="inlineStr">
        <is>
          <t>CUST-44182 (Rian P.)</t>
        </is>
      </c>
      <c r="E7" s="19" t="inlineStr">
        <is>
          <t>Smart Locker #08</t>
        </is>
      </c>
      <c r="F7" s="64" t="n">
        <v>14</v>
      </c>
      <c r="G7" s="64" t="n">
        <v>0</v>
      </c>
      <c r="H7" s="19" t="inlineStr">
        <is>
          <t>PENDING_CUST</t>
        </is>
      </c>
      <c r="I7" s="64" t="n">
        <v>42.5</v>
      </c>
      <c r="J7" s="35" t="inlineStr">
        <is>
          <t>AWAITING_PICKUP</t>
        </is>
      </c>
    </row>
    <row r="8">
      <c r="B8" s="23" t="inlineStr">
        <is>
          <t>BOPIS-8804</t>
        </is>
      </c>
      <c r="C8" s="5" t="inlineStr">
        <is>
          <t>Paris Van Java Mall</t>
        </is>
      </c>
      <c r="D8" s="5" t="inlineStr">
        <is>
          <t>CUST-77291 (Dewi A.)</t>
        </is>
      </c>
      <c r="E8" s="23" t="inlineStr">
        <is>
          <t>Service Counter 1</t>
        </is>
      </c>
      <c r="F8" s="65" t="n">
        <v>25</v>
      </c>
      <c r="G8" s="65" t="n">
        <v>4</v>
      </c>
      <c r="H8" s="23" t="inlineStr">
        <is>
          <t>OTP_VERIFIED</t>
        </is>
      </c>
      <c r="I8" s="65" t="n">
        <v>48</v>
      </c>
      <c r="J8" s="24" t="inlineStr">
        <is>
          <t>COLLECTED</t>
        </is>
      </c>
    </row>
    <row r="9">
      <c r="B9" s="19" t="inlineStr">
        <is>
          <t>BOPIS-8805</t>
        </is>
      </c>
      <c r="C9" s="7" t="inlineStr">
        <is>
          <t>Tunjungan Plaza 6</t>
        </is>
      </c>
      <c r="D9" s="7" t="inlineStr">
        <is>
          <t>CUST-33190 (Ahmad F.)</t>
        </is>
      </c>
      <c r="E9" s="19" t="inlineStr">
        <is>
          <t>Smart Locker #02</t>
        </is>
      </c>
      <c r="F9" s="64" t="n">
        <v>12</v>
      </c>
      <c r="G9" s="64" t="n">
        <v>0</v>
      </c>
      <c r="H9" s="19" t="inlineStr">
        <is>
          <t>PENDING_CUST</t>
        </is>
      </c>
      <c r="I9" s="64" t="n">
        <v>38</v>
      </c>
      <c r="J9" s="35" t="inlineStr">
        <is>
          <t>AWAITING_PICKUP</t>
        </is>
      </c>
    </row>
    <row r="10">
      <c r="B10" s="23" t="inlineStr">
        <is>
          <t>BOPIS-8806</t>
        </is>
      </c>
      <c r="C10" s="5" t="inlineStr">
        <is>
          <t>Sun Plaza Medan</t>
        </is>
      </c>
      <c r="D10" s="5" t="inlineStr">
        <is>
          <t>CUST-61209 (Grace T.)</t>
        </is>
      </c>
      <c r="E10" s="23" t="inlineStr">
        <is>
          <t>Service Counter 2</t>
        </is>
      </c>
      <c r="F10" s="65" t="n">
        <v>35</v>
      </c>
      <c r="G10" s="65" t="n">
        <v>8.5</v>
      </c>
      <c r="H10" s="23" t="inlineStr">
        <is>
          <t>OTP_VERIFIED</t>
        </is>
      </c>
      <c r="I10" s="65" t="n">
        <v>48</v>
      </c>
      <c r="J10" s="24" t="inlineStr">
        <is>
          <t>COLLECTED</t>
        </is>
      </c>
    </row>
    <row r="11">
      <c r="B11" s="19" t="inlineStr">
        <is>
          <t>BOPIS-8807</t>
        </is>
      </c>
      <c r="C11" s="7" t="inlineStr">
        <is>
          <t>Beachwalk Kuta Bali</t>
        </is>
      </c>
      <c r="D11" s="7" t="inlineStr">
        <is>
          <t>CUST-55182 (Wayan K.)</t>
        </is>
      </c>
      <c r="E11" s="19" t="inlineStr">
        <is>
          <t>Smart Locker #11</t>
        </is>
      </c>
      <c r="F11" s="64" t="n">
        <v>15</v>
      </c>
      <c r="G11" s="64" t="n">
        <v>1.2</v>
      </c>
      <c r="H11" s="19" t="inlineStr">
        <is>
          <t>OTP_VERIFIED</t>
        </is>
      </c>
      <c r="I11" s="64" t="n">
        <v>48</v>
      </c>
      <c r="J11" s="20" t="inlineStr">
        <is>
          <t>COLLECTED</t>
        </is>
      </c>
    </row>
    <row r="12">
      <c r="B12" s="23" t="inlineStr">
        <is>
          <t>BOPIS-8808</t>
        </is>
      </c>
      <c r="C12" s="5" t="inlineStr">
        <is>
          <t>Trans Studio Makassar</t>
        </is>
      </c>
      <c r="D12" s="5" t="inlineStr">
        <is>
          <t>CUST-90123 (Nurul H.)</t>
        </is>
      </c>
      <c r="E12" s="23" t="inlineStr">
        <is>
          <t>Concierge Desk</t>
        </is>
      </c>
      <c r="F12" s="65" t="n">
        <v>45</v>
      </c>
      <c r="G12" s="65" t="n">
        <v>0</v>
      </c>
      <c r="H12" s="23" t="inlineStr">
        <is>
          <t>EXPIRED_UNCLAIMED</t>
        </is>
      </c>
      <c r="I12" s="65" t="n">
        <v>0</v>
      </c>
      <c r="J12" s="42" t="inlineStr">
        <is>
          <t>RETURN_RESTOCK</t>
        </is>
      </c>
    </row>
    <row r="13">
      <c r="B13" s="19" t="inlineStr">
        <is>
          <t>BOPIS-8809</t>
        </is>
      </c>
      <c r="C13" s="7" t="inlineStr">
        <is>
          <t>Grand Indonesia Flagship</t>
        </is>
      </c>
      <c r="D13" s="7" t="inlineStr">
        <is>
          <t>CUST-84912 (Kevin L.)</t>
        </is>
      </c>
      <c r="E13" s="19" t="inlineStr">
        <is>
          <t>Smart Locker #05</t>
        </is>
      </c>
      <c r="F13" s="64" t="n">
        <v>16.5</v>
      </c>
      <c r="G13" s="64" t="n">
        <v>0</v>
      </c>
      <c r="H13" s="19" t="inlineStr">
        <is>
          <t>PENDING_CUST</t>
        </is>
      </c>
      <c r="I13" s="64" t="n">
        <v>46</v>
      </c>
      <c r="J13" s="35" t="inlineStr">
        <is>
          <t>AWAITING_PICKUP</t>
        </is>
      </c>
    </row>
    <row r="14">
      <c r="B14" s="23" t="inlineStr">
        <is>
          <t>BOPIS-8810</t>
        </is>
      </c>
      <c r="C14" s="5" t="inlineStr">
        <is>
          <t>Pakuwon Mall Jogja</t>
        </is>
      </c>
      <c r="D14" s="5" t="inlineStr">
        <is>
          <t>CUST-21890 (Dimas S.)</t>
        </is>
      </c>
      <c r="E14" s="23" t="inlineStr">
        <is>
          <t>Service Counter 1</t>
        </is>
      </c>
      <c r="F14" s="65" t="n">
        <v>19</v>
      </c>
      <c r="G14" s="65" t="n">
        <v>2.1</v>
      </c>
      <c r="H14" s="23" t="inlineStr">
        <is>
          <t>OTP_VERIFIED</t>
        </is>
      </c>
      <c r="I14" s="65" t="n">
        <v>48</v>
      </c>
      <c r="J14" s="24" t="inlineStr">
        <is>
          <t>COLLECTED</t>
        </is>
      </c>
    </row>
    <row r="15">
      <c r="B15" s="25" t="inlineStr">
        <is>
          <t>AVERAGE SLA METRICS</t>
        </is>
      </c>
      <c r="C15" s="62" t="n"/>
      <c r="D15" s="62" t="n"/>
      <c r="E15" s="63" t="n"/>
      <c r="F15" s="66">
        <f>AVERAGE(F5:F14)</f>
        <v/>
      </c>
      <c r="G15" s="66">
        <f>AVERAGE(G5:G14)</f>
        <v/>
      </c>
      <c r="H15" s="32" t="n"/>
      <c r="I15" s="32" t="n"/>
      <c r="J15" s="32" t="n"/>
    </row>
  </sheetData>
  <mergeCells count="2">
    <mergeCell ref="B15:E15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33" customWidth="1" min="3" max="3"/>
    <col width="26" customWidth="1" min="4" max="4"/>
    <col width="27" customWidth="1" min="5" max="5"/>
    <col width="20" customWidth="1" min="6" max="6"/>
    <col width="22" customWidth="1" min="7" max="7"/>
    <col width="19" customWidth="1" min="8" max="8"/>
    <col width="14" customWidth="1" min="9" max="9"/>
    <col width="21" customWidth="1" min="10" max="10"/>
  </cols>
  <sheetData>
    <row r="2">
      <c r="B2" s="1" t="inlineStr">
        <is>
          <t>ENTERPRISE LOYALTY, REWARD POINTS &amp; PROMOTION RULES ENGINE</t>
        </is>
      </c>
    </row>
    <row r="4">
      <c r="B4" s="3" t="inlineStr">
        <is>
          <t>Campaign / Promo ID</t>
        </is>
      </c>
      <c r="C4" s="3" t="inlineStr">
        <is>
          <t>Promotion Name</t>
        </is>
      </c>
      <c r="D4" s="3" t="inlineStr">
        <is>
          <t>Reward Type</t>
        </is>
      </c>
      <c r="E4" s="3" t="inlineStr">
        <is>
          <t>Engine Eval Latency (ms)</t>
        </is>
      </c>
      <c r="F4" s="3" t="inlineStr">
        <is>
          <t>Daily Redemptions</t>
        </is>
      </c>
      <c r="G4" s="3" t="inlineStr">
        <is>
          <t>Discount Burn (IDR)</t>
        </is>
      </c>
      <c r="H4" s="3" t="inlineStr">
        <is>
          <t>Budget Cap (IDR)</t>
        </is>
      </c>
      <c r="I4" s="3" t="inlineStr">
        <is>
          <t>Burn Rate %</t>
        </is>
      </c>
      <c r="J4" s="3" t="inlineStr">
        <is>
          <t>Engine Rule Status</t>
        </is>
      </c>
    </row>
    <row r="5">
      <c r="B5" s="19" t="inlineStr">
        <is>
          <t>PRM-2026-VIP</t>
        </is>
      </c>
      <c r="C5" s="7" t="inlineStr">
        <is>
          <t>VIP Tier Double Points Day</t>
        </is>
      </c>
      <c r="D5" s="19" t="inlineStr">
        <is>
          <t>Loyalty Multiplier</t>
        </is>
      </c>
      <c r="E5" s="17" t="n">
        <v>35</v>
      </c>
      <c r="F5" s="17" t="n">
        <v>14200</v>
      </c>
      <c r="G5" s="17" t="n">
        <v>710000000</v>
      </c>
      <c r="H5" s="17" t="n">
        <v>1000000000</v>
      </c>
      <c r="I5" s="53" t="n">
        <v>0.71</v>
      </c>
      <c r="J5" s="20" t="inlineStr">
        <is>
          <t>ACTIVE</t>
        </is>
      </c>
    </row>
    <row r="6">
      <c r="B6" s="23" t="inlineStr">
        <is>
          <t>PRM-2026-PAY</t>
        </is>
      </c>
      <c r="C6" s="5" t="inlineStr">
        <is>
          <t>PayDay Flash Sale 25% Off</t>
        </is>
      </c>
      <c r="D6" s="23" t="inlineStr">
        <is>
          <t>Cart Instant Discount</t>
        </is>
      </c>
      <c r="E6" s="21" t="n">
        <v>42</v>
      </c>
      <c r="F6" s="21" t="n">
        <v>38500</v>
      </c>
      <c r="G6" s="21" t="n">
        <v>2450000000</v>
      </c>
      <c r="H6" s="21" t="n">
        <v>3000000000</v>
      </c>
      <c r="I6" s="54" t="n">
        <v>0.8167</v>
      </c>
      <c r="J6" s="24" t="inlineStr">
        <is>
          <t>ACTIVE</t>
        </is>
      </c>
    </row>
    <row r="7">
      <c r="B7" s="19" t="inlineStr">
        <is>
          <t>PRM-2026-APP</t>
        </is>
      </c>
      <c r="C7" s="7" t="inlineStr">
        <is>
          <t>New App User IDR 50k Voucher</t>
        </is>
      </c>
      <c r="D7" s="19" t="inlineStr">
        <is>
          <t>First Order Voucher</t>
        </is>
      </c>
      <c r="E7" s="17" t="n">
        <v>28</v>
      </c>
      <c r="F7" s="17" t="n">
        <v>8900</v>
      </c>
      <c r="G7" s="17" t="n">
        <v>445000000</v>
      </c>
      <c r="H7" s="17" t="n">
        <v>500000000</v>
      </c>
      <c r="I7" s="53" t="n">
        <v>0.89</v>
      </c>
      <c r="J7" s="20" t="inlineStr">
        <is>
          <t>ACTIVE</t>
        </is>
      </c>
    </row>
    <row r="8">
      <c r="B8" s="23" t="inlineStr">
        <is>
          <t>PRM-2026-BND</t>
        </is>
      </c>
      <c r="C8" s="5" t="inlineStr">
        <is>
          <t>Cross-Category Buy 2 Get 1</t>
        </is>
      </c>
      <c r="D8" s="23" t="inlineStr">
        <is>
          <t>Bundle Auto-Promotion</t>
        </is>
      </c>
      <c r="E8" s="21" t="n">
        <v>65</v>
      </c>
      <c r="F8" s="21" t="n">
        <v>11200</v>
      </c>
      <c r="G8" s="21" t="n">
        <v>890000000</v>
      </c>
      <c r="H8" s="21" t="n">
        <v>1200000000</v>
      </c>
      <c r="I8" s="54" t="n">
        <v>0.7417</v>
      </c>
      <c r="J8" s="24" t="inlineStr">
        <is>
          <t>ACTIVE</t>
        </is>
      </c>
    </row>
    <row r="9">
      <c r="B9" s="19" t="inlineStr">
        <is>
          <t>PRM-2026-BPS</t>
        </is>
      </c>
      <c r="C9" s="7" t="inlineStr">
        <is>
          <t>Free Beverage on BOPIS Pickup</t>
        </is>
      </c>
      <c r="D9" s="19" t="inlineStr">
        <is>
          <t>Cross-Channel Perk</t>
        </is>
      </c>
      <c r="E9" s="17" t="n">
        <v>30</v>
      </c>
      <c r="F9" s="17" t="n">
        <v>4500</v>
      </c>
      <c r="G9" s="17" t="n">
        <v>135000000</v>
      </c>
      <c r="H9" s="17" t="n">
        <v>250000000</v>
      </c>
      <c r="I9" s="53" t="n">
        <v>0.54</v>
      </c>
      <c r="J9" s="20" t="inlineStr">
        <is>
          <t>ACTIVE</t>
        </is>
      </c>
    </row>
    <row r="10">
      <c r="B10" s="23" t="inlineStr">
        <is>
          <t>PRM-2026-BNK</t>
        </is>
      </c>
      <c r="C10" s="5" t="inlineStr">
        <is>
          <t>BCA Cardholder IDR 100k Rebate</t>
        </is>
      </c>
      <c r="D10" s="23" t="inlineStr">
        <is>
          <t>Bank Co-Marketing</t>
        </is>
      </c>
      <c r="E10" s="21" t="n">
        <v>48</v>
      </c>
      <c r="F10" s="21" t="n">
        <v>6200</v>
      </c>
      <c r="G10" s="21" t="n">
        <v>620000000</v>
      </c>
      <c r="H10" s="21" t="n">
        <v>750000000</v>
      </c>
      <c r="I10" s="54" t="n">
        <v>0.8267</v>
      </c>
      <c r="J10" s="24" t="inlineStr">
        <is>
          <t>ACTIVE</t>
        </is>
      </c>
    </row>
    <row r="11">
      <c r="B11" s="19" t="inlineStr">
        <is>
          <t>PRM-2026-BNI</t>
        </is>
      </c>
      <c r="C11" s="7" t="inlineStr">
        <is>
          <t>BNI Point Redeem Instant Cash</t>
        </is>
      </c>
      <c r="D11" s="19" t="inlineStr">
        <is>
          <t>Partner Reward Exchange</t>
        </is>
      </c>
      <c r="E11" s="17" t="n">
        <v>38</v>
      </c>
      <c r="F11" s="17" t="n">
        <v>3100</v>
      </c>
      <c r="G11" s="17" t="n">
        <v>155000000</v>
      </c>
      <c r="H11" s="17" t="n">
        <v>300000000</v>
      </c>
      <c r="I11" s="53" t="n">
        <v>0.5167</v>
      </c>
      <c r="J11" s="20" t="inlineStr">
        <is>
          <t>ACTIVE</t>
        </is>
      </c>
    </row>
    <row r="12">
      <c r="B12" s="23" t="inlineStr">
        <is>
          <t>PRM-2026-EXP</t>
        </is>
      </c>
      <c r="C12" s="5" t="inlineStr">
        <is>
          <t>Weekend Midnight Flash Deals</t>
        </is>
      </c>
      <c r="D12" s="23" t="inlineStr">
        <is>
          <t>Tiered Time-Limited</t>
        </is>
      </c>
      <c r="E12" s="21" t="n">
        <v>85</v>
      </c>
      <c r="F12" s="21" t="n">
        <v>29800</v>
      </c>
      <c r="G12" s="21" t="n">
        <v>1950000000</v>
      </c>
      <c r="H12" s="21" t="n">
        <v>2000000000</v>
      </c>
      <c r="I12" s="54" t="n">
        <v>0.975</v>
      </c>
      <c r="J12" s="30" t="inlineStr">
        <is>
          <t>THROTTLED_CAP</t>
        </is>
      </c>
    </row>
    <row r="13">
      <c r="B13" s="25" t="inlineStr">
        <is>
          <t>TOTAL PROMOTION RUNTIME</t>
        </is>
      </c>
      <c r="C13" s="62" t="n"/>
      <c r="D13" s="63" t="n"/>
      <c r="E13" s="66">
        <f>AVERAGE(E5:E12)</f>
        <v/>
      </c>
      <c r="F13" s="37">
        <f>SUM(F5:F12)</f>
        <v/>
      </c>
      <c r="G13" s="37">
        <f>SUM(G5:G12)</f>
        <v/>
      </c>
      <c r="H13" s="37">
        <f>SUM(H5:H12)</f>
        <v/>
      </c>
      <c r="I13" s="67">
        <f>G13/H13</f>
        <v/>
      </c>
      <c r="J13" s="32" t="n"/>
    </row>
  </sheetData>
  <mergeCells count="2">
    <mergeCell ref="B13:D13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15"/>
  <sheetViews>
    <sheetView showGridLines="1" workbookViewId="0">
      <selection activeCell="A1" sqref="A1"/>
    </sheetView>
  </sheetViews>
  <sheetFormatPr baseColWidth="8" defaultRowHeight="15"/>
  <cols>
    <col width="64" customWidth="1" min="2" max="2"/>
    <col width="20" customWidth="1" min="3" max="3"/>
    <col width="29" customWidth="1" min="4" max="4"/>
    <col width="33" customWidth="1" min="5" max="5"/>
    <col width="16" customWidth="1" min="6" max="6"/>
    <col width="19" customWidth="1" min="7" max="7"/>
    <col width="14" customWidth="1" min="8" max="8"/>
    <col width="21" customWidth="1" min="9" max="9"/>
    <col width="18" customWidth="1" min="10" max="10"/>
  </cols>
  <sheetData>
    <row r="2">
      <c r="B2" s="1" t="inlineStr">
        <is>
          <t>DISTRIBUTION CENTER TO STORE REPLENISHMENT &amp; TRANSIT TRACKING</t>
        </is>
      </c>
    </row>
    <row r="4">
      <c r="B4" s="3" t="inlineStr">
        <is>
          <t>Transfer ID</t>
        </is>
      </c>
      <c r="C4" s="3" t="inlineStr">
        <is>
          <t>Origin DC</t>
        </is>
      </c>
      <c r="D4" s="3" t="inlineStr">
        <is>
          <t>Destination Store</t>
        </is>
      </c>
      <c r="E4" s="3" t="inlineStr">
        <is>
          <t>Logistics Carrier</t>
        </is>
      </c>
      <c r="F4" s="3" t="inlineStr">
        <is>
          <t>Ordered Units</t>
        </is>
      </c>
      <c r="G4" s="3" t="inlineStr">
        <is>
          <t>Dispatched Units</t>
        </is>
      </c>
      <c r="H4" s="3" t="inlineStr">
        <is>
          <t>Fill Rate %</t>
        </is>
      </c>
      <c r="I4" s="3" t="inlineStr">
        <is>
          <t>Transit ETA (Days)</t>
        </is>
      </c>
      <c r="J4" s="3" t="inlineStr">
        <is>
          <t>Transfer Status</t>
        </is>
      </c>
    </row>
    <row r="5">
      <c r="B5" s="19" t="inlineStr">
        <is>
          <t>TRF-2026-101</t>
        </is>
      </c>
      <c r="C5" s="19" t="inlineStr">
        <is>
          <t>DC-CKR (Cikarang)</t>
        </is>
      </c>
      <c r="D5" s="7" t="inlineStr">
        <is>
          <t>STR-001 (Grand Indonesia)</t>
        </is>
      </c>
      <c r="E5" s="19" t="inlineStr">
        <is>
          <t>Internal Dedicated Fleet</t>
        </is>
      </c>
      <c r="F5" s="17" t="n">
        <v>3500</v>
      </c>
      <c r="G5" s="17" t="n">
        <v>3500</v>
      </c>
      <c r="H5" s="53" t="n">
        <v>1</v>
      </c>
      <c r="I5" s="64" t="n">
        <v>0.5</v>
      </c>
      <c r="J5" s="20" t="inlineStr">
        <is>
          <t>DELIVERED</t>
        </is>
      </c>
    </row>
    <row r="6">
      <c r="B6" s="23" t="inlineStr">
        <is>
          <t>TRF-2026-102</t>
        </is>
      </c>
      <c r="C6" s="23" t="inlineStr">
        <is>
          <t>DC-CKR (Cikarang)</t>
        </is>
      </c>
      <c r="D6" s="5" t="inlineStr">
        <is>
          <t>STR-002 (Senayan City)</t>
        </is>
      </c>
      <c r="E6" s="23" t="inlineStr">
        <is>
          <t>Internal Dedicated Fleet</t>
        </is>
      </c>
      <c r="F6" s="21" t="n">
        <v>2800</v>
      </c>
      <c r="G6" s="21" t="n">
        <v>2800</v>
      </c>
      <c r="H6" s="54" t="n">
        <v>1</v>
      </c>
      <c r="I6" s="65" t="n">
        <v>0.5</v>
      </c>
      <c r="J6" s="24" t="inlineStr">
        <is>
          <t>DELIVERED</t>
        </is>
      </c>
    </row>
    <row r="7">
      <c r="B7" s="19" t="inlineStr">
        <is>
          <t>TRF-2026-103</t>
        </is>
      </c>
      <c r="C7" s="19" t="inlineStr">
        <is>
          <t>DC-CKR (Cikarang)</t>
        </is>
      </c>
      <c r="D7" s="7" t="inlineStr">
        <is>
          <t>STR-004 (Paris Van Java)</t>
        </is>
      </c>
      <c r="E7" s="19" t="inlineStr">
        <is>
          <t>KALOG Logistics</t>
        </is>
      </c>
      <c r="F7" s="17" t="n">
        <v>4200</v>
      </c>
      <c r="G7" s="17" t="n">
        <v>4100</v>
      </c>
      <c r="H7" s="53" t="n">
        <v>0.976</v>
      </c>
      <c r="I7" s="64" t="n">
        <v>1</v>
      </c>
      <c r="J7" s="35" t="inlineStr">
        <is>
          <t>IN_TRANSIT</t>
        </is>
      </c>
    </row>
    <row r="8">
      <c r="B8" s="23" t="inlineStr">
        <is>
          <t>TRF-2026-104</t>
        </is>
      </c>
      <c r="C8" s="23" t="inlineStr">
        <is>
          <t>DC-SBY (Surabaya)</t>
        </is>
      </c>
      <c r="D8" s="5" t="inlineStr">
        <is>
          <t>STR-005 (Tunjungan Plaza)</t>
        </is>
      </c>
      <c r="E8" s="23" t="inlineStr">
        <is>
          <t>Internal Dedicated Fleet</t>
        </is>
      </c>
      <c r="F8" s="21" t="n">
        <v>5100</v>
      </c>
      <c r="G8" s="21" t="n">
        <v>5100</v>
      </c>
      <c r="H8" s="54" t="n">
        <v>1</v>
      </c>
      <c r="I8" s="65" t="n">
        <v>0.5</v>
      </c>
      <c r="J8" s="24" t="inlineStr">
        <is>
          <t>DELIVERED</t>
        </is>
      </c>
    </row>
    <row r="9">
      <c r="B9" s="19" t="inlineStr">
        <is>
          <t>TRF-2026-105</t>
        </is>
      </c>
      <c r="C9" s="19" t="inlineStr">
        <is>
          <t>DC-CKR (Cikarang)</t>
        </is>
      </c>
      <c r="D9" s="7" t="inlineStr">
        <is>
          <t>STR-006 (Sun Plaza Medan)</t>
        </is>
      </c>
      <c r="E9" s="19" t="inlineStr">
        <is>
          <t>Samudera Shipping Inter-Island</t>
        </is>
      </c>
      <c r="F9" s="17" t="n">
        <v>6800</v>
      </c>
      <c r="G9" s="17" t="n">
        <v>6500</v>
      </c>
      <c r="H9" s="53" t="n">
        <v>0.956</v>
      </c>
      <c r="I9" s="64" t="n">
        <v>3.5</v>
      </c>
      <c r="J9" s="35" t="inlineStr">
        <is>
          <t>IN_TRANSIT</t>
        </is>
      </c>
    </row>
    <row r="10">
      <c r="B10" s="23" t="inlineStr">
        <is>
          <t>TRF-2026-106</t>
        </is>
      </c>
      <c r="C10" s="23" t="inlineStr">
        <is>
          <t>DC-SBY (Surabaya)</t>
        </is>
      </c>
      <c r="D10" s="5" t="inlineStr">
        <is>
          <t>STR-007 (Beachwalk Bali)</t>
        </is>
      </c>
      <c r="E10" s="23" t="inlineStr">
        <is>
          <t>KALOG Logistics</t>
        </is>
      </c>
      <c r="F10" s="21" t="n">
        <v>3900</v>
      </c>
      <c r="G10" s="21" t="n">
        <v>3900</v>
      </c>
      <c r="H10" s="54" t="n">
        <v>1</v>
      </c>
      <c r="I10" s="65" t="n">
        <v>1.5</v>
      </c>
      <c r="J10" s="30" t="inlineStr">
        <is>
          <t>IN_TRANSIT</t>
        </is>
      </c>
    </row>
    <row r="11">
      <c r="B11" s="19" t="inlineStr">
        <is>
          <t>TRF-2026-107</t>
        </is>
      </c>
      <c r="C11" s="19" t="inlineStr">
        <is>
          <t>DC-SBY (Surabaya)</t>
        </is>
      </c>
      <c r="D11" s="7" t="inlineStr">
        <is>
          <t>STR-008 (Trans Studio Mks)</t>
        </is>
      </c>
      <c r="E11" s="19" t="inlineStr">
        <is>
          <t>Pelni Logistics Sea Freight</t>
        </is>
      </c>
      <c r="F11" s="17" t="n">
        <v>5500</v>
      </c>
      <c r="G11" s="17" t="n">
        <v>5200</v>
      </c>
      <c r="H11" s="53" t="n">
        <v>0.945</v>
      </c>
      <c r="I11" s="64" t="n">
        <v>4</v>
      </c>
      <c r="J11" s="35" t="inlineStr">
        <is>
          <t>IN_TRANSIT</t>
        </is>
      </c>
    </row>
    <row r="12">
      <c r="B12" s="23" t="inlineStr">
        <is>
          <t>TRF-2026-108</t>
        </is>
      </c>
      <c r="C12" s="23" t="inlineStr">
        <is>
          <t>DC-CKR (Cikarang)</t>
        </is>
      </c>
      <c r="D12" s="5" t="inlineStr">
        <is>
          <t>STR-009 (Paragon Semarang)</t>
        </is>
      </c>
      <c r="E12" s="23" t="inlineStr">
        <is>
          <t>Internal Dedicated Fleet</t>
        </is>
      </c>
      <c r="F12" s="21" t="n">
        <v>3100</v>
      </c>
      <c r="G12" s="21" t="n">
        <v>3100</v>
      </c>
      <c r="H12" s="54" t="n">
        <v>1</v>
      </c>
      <c r="I12" s="65" t="n">
        <v>1</v>
      </c>
      <c r="J12" s="24" t="inlineStr">
        <is>
          <t>DELIVERED</t>
        </is>
      </c>
    </row>
    <row r="13">
      <c r="B13" s="19" t="inlineStr">
        <is>
          <t>TRF-2026-109</t>
        </is>
      </c>
      <c r="C13" s="19" t="inlineStr">
        <is>
          <t>DC-CKR (Cikarang)</t>
        </is>
      </c>
      <c r="D13" s="7" t="inlineStr">
        <is>
          <t>STR-010 (Pakuwon Jogja)</t>
        </is>
      </c>
      <c r="E13" s="19" t="inlineStr">
        <is>
          <t>Internal Dedicated Fleet</t>
        </is>
      </c>
      <c r="F13" s="17" t="n">
        <v>3600</v>
      </c>
      <c r="G13" s="17" t="n">
        <v>3550</v>
      </c>
      <c r="H13" s="53" t="n">
        <v>0.986</v>
      </c>
      <c r="I13" s="64" t="n">
        <v>1</v>
      </c>
      <c r="J13" s="20" t="inlineStr">
        <is>
          <t>DELIVERED</t>
        </is>
      </c>
    </row>
    <row r="14">
      <c r="B14" s="23" t="inlineStr">
        <is>
          <t>TRF-2026-110</t>
        </is>
      </c>
      <c r="C14" s="23" t="inlineStr">
        <is>
          <t>DC-SBY (Surabaya)</t>
        </is>
      </c>
      <c r="D14" s="5" t="inlineStr">
        <is>
          <t>STR-011 (Pentacity Bpn)</t>
        </is>
      </c>
      <c r="E14" s="23" t="inlineStr">
        <is>
          <t>Pelni Logistics Sea Freight</t>
        </is>
      </c>
      <c r="F14" s="21" t="n">
        <v>4400</v>
      </c>
      <c r="G14" s="21" t="n">
        <v>4150</v>
      </c>
      <c r="H14" s="54" t="n">
        <v>0.9429999999999999</v>
      </c>
      <c r="I14" s="65" t="n">
        <v>3.5</v>
      </c>
      <c r="J14" s="30" t="inlineStr">
        <is>
          <t>IN_TRANSIT</t>
        </is>
      </c>
    </row>
    <row r="15">
      <c r="B15" s="25" t="inlineStr">
        <is>
          <t>TOTAL NETWORK REPLENISHMENT</t>
        </is>
      </c>
      <c r="C15" s="62" t="n"/>
      <c r="D15" s="62" t="n"/>
      <c r="E15" s="63" t="n"/>
      <c r="F15" s="37">
        <f>SUM(F5:F14)</f>
        <v/>
      </c>
      <c r="G15" s="37">
        <f>SUM(G5:G14)</f>
        <v/>
      </c>
      <c r="H15" s="67">
        <f>G15/F15</f>
        <v/>
      </c>
      <c r="I15" s="66">
        <f>AVERAGE(I5:I14)</f>
        <v/>
      </c>
      <c r="J15" s="32" t="n"/>
    </row>
  </sheetData>
  <mergeCells count="2">
    <mergeCell ref="B15:E15"/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63" customWidth="1" min="2" max="2"/>
    <col width="20" customWidth="1" min="3" max="3"/>
    <col width="28" customWidth="1" min="4" max="4"/>
    <col width="28" customWidth="1" min="5" max="5"/>
    <col width="21" customWidth="1" min="6" max="6"/>
    <col width="24" customWidth="1" min="7" max="7"/>
    <col width="19" customWidth="1" min="8" max="8"/>
    <col width="24" customWidth="1" min="9" max="9"/>
    <col width="15" customWidth="1" min="10" max="10"/>
  </cols>
  <sheetData>
    <row r="2">
      <c r="B2" s="1" t="inlineStr">
        <is>
          <t>OMNICHANNEL RETURN MERCHANDISE AUTHORIZATION (RMA) &amp; RESTOCK</t>
        </is>
      </c>
    </row>
    <row r="4">
      <c r="B4" s="3" t="inlineStr">
        <is>
          <t>RMA ID</t>
        </is>
      </c>
      <c r="C4" s="3" t="inlineStr">
        <is>
          <t>Original Channel</t>
        </is>
      </c>
      <c r="D4" s="3" t="inlineStr">
        <is>
          <t>Return Location</t>
        </is>
      </c>
      <c r="E4" s="3" t="inlineStr">
        <is>
          <t>Return Reason</t>
        </is>
      </c>
      <c r="F4" s="3" t="inlineStr">
        <is>
          <t>Quality Grading</t>
        </is>
      </c>
      <c r="G4" s="3" t="inlineStr">
        <is>
          <t>Refund Method</t>
        </is>
      </c>
      <c r="H4" s="3" t="inlineStr">
        <is>
          <t>Restock Status</t>
        </is>
      </c>
      <c r="I4" s="3" t="inlineStr">
        <is>
          <t>RMA Turnaround (Days)</t>
        </is>
      </c>
      <c r="J4" s="3" t="inlineStr">
        <is>
          <t>Disposition</t>
        </is>
      </c>
    </row>
    <row r="5">
      <c r="B5" s="19" t="inlineStr">
        <is>
          <t>RMA-2026-501</t>
        </is>
      </c>
      <c r="C5" s="19" t="inlineStr">
        <is>
          <t>Online Mobile App</t>
        </is>
      </c>
      <c r="D5" s="7" t="inlineStr">
        <is>
          <t>STR-001 (Grand Indonesia)</t>
        </is>
      </c>
      <c r="E5" s="19" t="inlineStr">
        <is>
          <t>Size / Fit Exchange</t>
        </is>
      </c>
      <c r="F5" s="7" t="inlineStr">
        <is>
          <t>GRADE_A (Pristine)</t>
        </is>
      </c>
      <c r="G5" s="19" t="inlineStr">
        <is>
          <t>Instant Store Credit</t>
        </is>
      </c>
      <c r="H5" s="20" t="inlineStr">
        <is>
          <t>RESTOCKED_SHELF</t>
        </is>
      </c>
      <c r="I5" s="64" t="n">
        <v>0.5</v>
      </c>
      <c r="J5" s="19" t="inlineStr">
        <is>
          <t>RE_COMMERCE</t>
        </is>
      </c>
    </row>
    <row r="6">
      <c r="B6" s="23" t="inlineStr">
        <is>
          <t>RMA-2026-502</t>
        </is>
      </c>
      <c r="C6" s="23" t="inlineStr">
        <is>
          <t>Official Webstore</t>
        </is>
      </c>
      <c r="D6" s="5" t="inlineStr">
        <is>
          <t>Central DC Warehouse</t>
        </is>
      </c>
      <c r="E6" s="23" t="inlineStr">
        <is>
          <t>Defective Fabric Stitch</t>
        </is>
      </c>
      <c r="F6" s="5" t="inlineStr">
        <is>
          <t>GRADE_C (Damaged)</t>
        </is>
      </c>
      <c r="G6" s="23" t="inlineStr">
        <is>
          <t>Original Payment Card</t>
        </is>
      </c>
      <c r="H6" s="42" t="inlineStr">
        <is>
          <t>SUPPLIER_RETURN</t>
        </is>
      </c>
      <c r="I6" s="65" t="n">
        <v>2.5</v>
      </c>
      <c r="J6" s="23" t="inlineStr">
        <is>
          <t>VENDOR_CLAIM</t>
        </is>
      </c>
    </row>
    <row r="7">
      <c r="B7" s="19" t="inlineStr">
        <is>
          <t>RMA-2026-503</t>
        </is>
      </c>
      <c r="C7" s="19" t="inlineStr">
        <is>
          <t>Shopee Mall</t>
        </is>
      </c>
      <c r="D7" s="7" t="inlineStr">
        <is>
          <t>Central DC Warehouse</t>
        </is>
      </c>
      <c r="E7" s="19" t="inlineStr">
        <is>
          <t>Wrong Item Dispatched</t>
        </is>
      </c>
      <c r="F7" s="7" t="inlineStr">
        <is>
          <t>GRADE_A (Pristine)</t>
        </is>
      </c>
      <c r="G7" s="19" t="inlineStr">
        <is>
          <t>ShopeePay Auto-Refund</t>
        </is>
      </c>
      <c r="H7" s="20" t="inlineStr">
        <is>
          <t>RESTOCKED_SHELF</t>
        </is>
      </c>
      <c r="I7" s="64" t="n">
        <v>1.8</v>
      </c>
      <c r="J7" s="19" t="inlineStr">
        <is>
          <t>RE_COMMERCE</t>
        </is>
      </c>
    </row>
    <row r="8">
      <c r="B8" s="23" t="inlineStr">
        <is>
          <t>RMA-2026-504</t>
        </is>
      </c>
      <c r="C8" s="23" t="inlineStr">
        <is>
          <t>Tokopedia Store</t>
        </is>
      </c>
      <c r="D8" s="5" t="inlineStr">
        <is>
          <t>STR-005 (Tunjungan Plaza)</t>
        </is>
      </c>
      <c r="E8" s="23" t="inlineStr">
        <is>
          <t>Customer Changed Mind</t>
        </is>
      </c>
      <c r="F8" s="5" t="inlineStr">
        <is>
          <t>GRADE_A (Pristine)</t>
        </is>
      </c>
      <c r="G8" s="23" t="inlineStr">
        <is>
          <t>Store Gift Voucher</t>
        </is>
      </c>
      <c r="H8" s="24" t="inlineStr">
        <is>
          <t>RESTOCKED_SHELF</t>
        </is>
      </c>
      <c r="I8" s="65" t="n">
        <v>0.8</v>
      </c>
      <c r="J8" s="23" t="inlineStr">
        <is>
          <t>RE_COMMERCE</t>
        </is>
      </c>
    </row>
    <row r="9">
      <c r="B9" s="19" t="inlineStr">
        <is>
          <t>RMA-2026-505</t>
        </is>
      </c>
      <c r="C9" s="19" t="inlineStr">
        <is>
          <t>TikTok Shop</t>
        </is>
      </c>
      <c r="D9" s="7" t="inlineStr">
        <is>
          <t>Central DC Warehouse</t>
        </is>
      </c>
      <c r="E9" s="19" t="inlineStr">
        <is>
          <t>Transit Packaging Damaged</t>
        </is>
      </c>
      <c r="F9" s="7" t="inlineStr">
        <is>
          <t>GRADE_B (Open Box)</t>
        </is>
      </c>
      <c r="G9" s="19" t="inlineStr">
        <is>
          <t>TikTok In-App Wallet</t>
        </is>
      </c>
      <c r="H9" s="35" t="inlineStr">
        <is>
          <t>CLEARANCE_OUTLET</t>
        </is>
      </c>
      <c r="I9" s="64" t="n">
        <v>3</v>
      </c>
      <c r="J9" s="19" t="inlineStr">
        <is>
          <t>OUTLET_SALE</t>
        </is>
      </c>
    </row>
    <row r="10">
      <c r="B10" s="23" t="inlineStr">
        <is>
          <t>RMA-2026-506</t>
        </is>
      </c>
      <c r="C10" s="23" t="inlineStr">
        <is>
          <t>In-Store Purchase</t>
        </is>
      </c>
      <c r="D10" s="5" t="inlineStr">
        <is>
          <t>STR-003 (Pondok Indah)</t>
        </is>
      </c>
      <c r="E10" s="23" t="inlineStr">
        <is>
          <t>Color Preference Change</t>
        </is>
      </c>
      <c r="F10" s="5" t="inlineStr">
        <is>
          <t>GRADE_A (Pristine)</t>
        </is>
      </c>
      <c r="G10" s="23" t="inlineStr">
        <is>
          <t>Item Direct Exchange</t>
        </is>
      </c>
      <c r="H10" s="24" t="inlineStr">
        <is>
          <t>RESTOCKED_SHELF</t>
        </is>
      </c>
      <c r="I10" s="65" t="n">
        <v>0.2</v>
      </c>
      <c r="J10" s="23" t="inlineStr">
        <is>
          <t>RE_COMMERCE</t>
        </is>
      </c>
    </row>
    <row r="11">
      <c r="B11" s="19" t="inlineStr">
        <is>
          <t>RMA-2026-507</t>
        </is>
      </c>
      <c r="C11" s="19" t="inlineStr">
        <is>
          <t>Online Mobile App</t>
        </is>
      </c>
      <c r="D11" s="7" t="inlineStr">
        <is>
          <t>STR-004 (Paris Van Java)</t>
        </is>
      </c>
      <c r="E11" s="19" t="inlineStr">
        <is>
          <t>Wrong Size Ordered</t>
        </is>
      </c>
      <c r="F11" s="7" t="inlineStr">
        <is>
          <t>GRADE_A (Pristine)</t>
        </is>
      </c>
      <c r="G11" s="19" t="inlineStr">
        <is>
          <t>Direct Size Swap</t>
        </is>
      </c>
      <c r="H11" s="20" t="inlineStr">
        <is>
          <t>RESTOCKED_SHELF</t>
        </is>
      </c>
      <c r="I11" s="64" t="n">
        <v>0.3</v>
      </c>
      <c r="J11" s="19" t="inlineStr">
        <is>
          <t>RE_COMMERCE</t>
        </is>
      </c>
    </row>
    <row r="12">
      <c r="B12" s="23" t="inlineStr">
        <is>
          <t>RMA-2026-508</t>
        </is>
      </c>
      <c r="C12" s="23" t="inlineStr">
        <is>
          <t>Official Webstore</t>
        </is>
      </c>
      <c r="D12" s="5" t="inlineStr">
        <is>
          <t>Central DC Warehouse</t>
        </is>
      </c>
      <c r="E12" s="23" t="inlineStr">
        <is>
          <t>Late Delivery Rejection</t>
        </is>
      </c>
      <c r="F12" s="5" t="inlineStr">
        <is>
          <t>GRADE_A (Pristine)</t>
        </is>
      </c>
      <c r="G12" s="23" t="inlineStr">
        <is>
          <t>Bank Transfer Refund</t>
        </is>
      </c>
      <c r="H12" s="24" t="inlineStr">
        <is>
          <t>RESTOCKED_SHELF</t>
        </is>
      </c>
      <c r="I12" s="65" t="n">
        <v>2.2</v>
      </c>
      <c r="J12" s="23" t="inlineStr">
        <is>
          <t>RE_COMMERCE</t>
        </is>
      </c>
    </row>
    <row r="13">
      <c r="B13" s="25" t="inlineStr">
        <is>
          <t>AVERAGE RMA TURNAROUND</t>
        </is>
      </c>
      <c r="C13" s="62" t="n"/>
      <c r="D13" s="62" t="n"/>
      <c r="E13" s="62" t="n"/>
      <c r="F13" s="62" t="n"/>
      <c r="G13" s="62" t="n"/>
      <c r="H13" s="63" t="n"/>
      <c r="I13" s="66">
        <f>AVERAGE(I5:I12)</f>
        <v/>
      </c>
      <c r="J13" s="32" t="n"/>
    </row>
  </sheetData>
  <mergeCells count="2">
    <mergeCell ref="B13:H13"/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15"/>
  <sheetViews>
    <sheetView showGridLines="1" workbookViewId="0">
      <selection activeCell="A1" sqref="A1"/>
    </sheetView>
  </sheetViews>
  <sheetFormatPr baseColWidth="8" defaultRowHeight="15"/>
  <cols>
    <col width="55" customWidth="1" min="2" max="2"/>
    <col width="27" customWidth="1" min="3" max="3"/>
    <col width="29" customWidth="1" min="4" max="4"/>
    <col width="30" customWidth="1" min="5" max="5"/>
    <col width="20" customWidth="1" min="6" max="6"/>
    <col width="23" customWidth="1" min="7" max="7"/>
    <col width="22" customWidth="1" min="8" max="8"/>
    <col width="20" customWidth="1" min="9" max="9"/>
    <col width="23" customWidth="1" min="10" max="10"/>
  </cols>
  <sheetData>
    <row r="2">
      <c r="B2" s="1" t="inlineStr">
        <is>
          <t>IN-STORE IOT FOOTFALL SENSORS &amp; DWELL TIME ANALYTICS</t>
        </is>
      </c>
    </row>
    <row r="4">
      <c r="B4" s="3" t="inlineStr">
        <is>
          <t>Sensor ID</t>
        </is>
      </c>
      <c r="C4" s="3" t="inlineStr">
        <is>
          <t>Store Branch</t>
        </is>
      </c>
      <c r="D4" s="3" t="inlineStr">
        <is>
          <t>Store Zone / Floor</t>
        </is>
      </c>
      <c r="E4" s="3" t="inlineStr">
        <is>
          <t>Sensor Hardware Tech</t>
        </is>
      </c>
      <c r="F4" s="3" t="inlineStr">
        <is>
          <t>Daily Footfall In</t>
        </is>
      </c>
      <c r="G4" s="3" t="inlineStr">
        <is>
          <t>Avg Dwell Time (min)</t>
        </is>
      </c>
      <c r="H4" s="3" t="inlineStr">
        <is>
          <t>Peak Zone Heatmap %</t>
        </is>
      </c>
      <c r="I4" s="3" t="inlineStr">
        <is>
          <t>Conversion Rate %</t>
        </is>
      </c>
      <c r="J4" s="3" t="inlineStr">
        <is>
          <t>Sensor Device Health</t>
        </is>
      </c>
    </row>
    <row r="5">
      <c r="B5" s="19" t="inlineStr">
        <is>
          <t>IOT-CAM-01</t>
        </is>
      </c>
      <c r="C5" s="19" t="inlineStr">
        <is>
          <t>Grand Indonesia Flagship</t>
        </is>
      </c>
      <c r="D5" s="7" t="inlineStr">
        <is>
          <t>Main Entrance Zone L1</t>
        </is>
      </c>
      <c r="E5" s="19" t="inlineStr">
        <is>
          <t>Stereoscopic 3D Optical</t>
        </is>
      </c>
      <c r="F5" s="17" t="n">
        <v>8450</v>
      </c>
      <c r="G5" s="64" t="n">
        <v>4.2</v>
      </c>
      <c r="H5" s="53" t="n">
        <v>0.92</v>
      </c>
      <c r="I5" s="53" t="n">
        <v>0.168</v>
      </c>
      <c r="J5" s="20" t="inlineStr">
        <is>
          <t>ONLINE_HEALTHY</t>
        </is>
      </c>
    </row>
    <row r="6">
      <c r="B6" s="23" t="inlineStr">
        <is>
          <t>IOT-CAM-02</t>
        </is>
      </c>
      <c r="C6" s="23" t="inlineStr">
        <is>
          <t>Grand Indonesia Flagship</t>
        </is>
      </c>
      <c r="D6" s="5" t="inlineStr">
        <is>
          <t>Women Apparel &amp; Fitting L1</t>
        </is>
      </c>
      <c r="E6" s="23" t="inlineStr">
        <is>
          <t>Stereoscopic 3D Optical</t>
        </is>
      </c>
      <c r="F6" s="21" t="n">
        <v>4920</v>
      </c>
      <c r="G6" s="65" t="n">
        <v>18.5</v>
      </c>
      <c r="H6" s="54" t="n">
        <v>0.88</v>
      </c>
      <c r="I6" s="54" t="n">
        <v>0.245</v>
      </c>
      <c r="J6" s="24" t="inlineStr">
        <is>
          <t>ONLINE_HEALTHY</t>
        </is>
      </c>
    </row>
    <row r="7">
      <c r="B7" s="19" t="inlineStr">
        <is>
          <t>IOT-CAM-03</t>
        </is>
      </c>
      <c r="C7" s="19" t="inlineStr">
        <is>
          <t>Grand Indonesia Flagship</t>
        </is>
      </c>
      <c r="D7" s="7" t="inlineStr">
        <is>
          <t>Men Premium Section L2</t>
        </is>
      </c>
      <c r="E7" s="19" t="inlineStr">
        <is>
          <t>Stereoscopic 3D Optical</t>
        </is>
      </c>
      <c r="F7" s="17" t="n">
        <v>3530</v>
      </c>
      <c r="G7" s="64" t="n">
        <v>14.2</v>
      </c>
      <c r="H7" s="53" t="n">
        <v>0.76</v>
      </c>
      <c r="I7" s="53" t="n">
        <v>0.282</v>
      </c>
      <c r="J7" s="20" t="inlineStr">
        <is>
          <t>ONLINE_HEALTHY</t>
        </is>
      </c>
    </row>
    <row r="8">
      <c r="B8" s="23" t="inlineStr">
        <is>
          <t>IOT-BLE-04</t>
        </is>
      </c>
      <c r="C8" s="23" t="inlineStr">
        <is>
          <t>Senayan City Boutique</t>
        </is>
      </c>
      <c r="D8" s="5" t="inlineStr">
        <is>
          <t>Main Entrance Floor GF</t>
        </is>
      </c>
      <c r="E8" s="23" t="inlineStr">
        <is>
          <t>BLE Beacon &amp; Time-of-Flight</t>
        </is>
      </c>
      <c r="F8" s="21" t="n">
        <v>5210</v>
      </c>
      <c r="G8" s="65" t="n">
        <v>3.8</v>
      </c>
      <c r="H8" s="54" t="n">
        <v>0.85</v>
      </c>
      <c r="I8" s="54" t="n">
        <v>0.174</v>
      </c>
      <c r="J8" s="24" t="inlineStr">
        <is>
          <t>ONLINE_HEALTHY</t>
        </is>
      </c>
    </row>
    <row r="9">
      <c r="B9" s="19" t="inlineStr">
        <is>
          <t>IOT-BLE-05</t>
        </is>
      </c>
      <c r="C9" s="19" t="inlineStr">
        <is>
          <t>Pondok Indah Mall 2</t>
        </is>
      </c>
      <c r="D9" s="7" t="inlineStr">
        <is>
          <t>Main Atrium Entrance L1</t>
        </is>
      </c>
      <c r="E9" s="19" t="inlineStr">
        <is>
          <t>Stereoscopic 3D Optical</t>
        </is>
      </c>
      <c r="F9" s="17" t="n">
        <v>6890</v>
      </c>
      <c r="G9" s="64" t="n">
        <v>5</v>
      </c>
      <c r="H9" s="53" t="n">
        <v>0.89</v>
      </c>
      <c r="I9" s="53" t="n">
        <v>0.158</v>
      </c>
      <c r="J9" s="20" t="inlineStr">
        <is>
          <t>ONLINE_HEALTHY</t>
        </is>
      </c>
    </row>
    <row r="10">
      <c r="B10" s="23" t="inlineStr">
        <is>
          <t>IOT-BLE-06</t>
        </is>
      </c>
      <c r="C10" s="23" t="inlineStr">
        <is>
          <t>Paris Van Java Mall</t>
        </is>
      </c>
      <c r="D10" s="5" t="inlineStr">
        <is>
          <t>Resort Walkway Entrance</t>
        </is>
      </c>
      <c r="E10" s="23" t="inlineStr">
        <is>
          <t>ToF Optical Sensor</t>
        </is>
      </c>
      <c r="F10" s="21" t="n">
        <v>4350</v>
      </c>
      <c r="G10" s="65" t="n">
        <v>4.5</v>
      </c>
      <c r="H10" s="54" t="n">
        <v>0.82</v>
      </c>
      <c r="I10" s="54" t="n">
        <v>0.182</v>
      </c>
      <c r="J10" s="24" t="inlineStr">
        <is>
          <t>ONLINE_HEALTHY</t>
        </is>
      </c>
    </row>
    <row r="11">
      <c r="B11" s="19" t="inlineStr">
        <is>
          <t>IOT-CAM-07</t>
        </is>
      </c>
      <c r="C11" s="19" t="inlineStr">
        <is>
          <t>Tunjungan Plaza 6</t>
        </is>
      </c>
      <c r="D11" s="7" t="inlineStr">
        <is>
          <t>Main Mall Atrium L2</t>
        </is>
      </c>
      <c r="E11" s="19" t="inlineStr">
        <is>
          <t>Stereoscopic 3D Optical</t>
        </is>
      </c>
      <c r="F11" s="17" t="n">
        <v>7840</v>
      </c>
      <c r="G11" s="64" t="n">
        <v>5.5</v>
      </c>
      <c r="H11" s="53" t="n">
        <v>0.9399999999999999</v>
      </c>
      <c r="I11" s="53" t="n">
        <v>0.162</v>
      </c>
      <c r="J11" s="20" t="inlineStr">
        <is>
          <t>ONLINE_HEALTHY</t>
        </is>
      </c>
    </row>
    <row r="12">
      <c r="B12" s="23" t="inlineStr">
        <is>
          <t>IOT-CAM-08</t>
        </is>
      </c>
      <c r="C12" s="23" t="inlineStr">
        <is>
          <t>Sun Plaza Medan</t>
        </is>
      </c>
      <c r="D12" s="5" t="inlineStr">
        <is>
          <t>Main Entrance L1</t>
        </is>
      </c>
      <c r="E12" s="23" t="inlineStr">
        <is>
          <t>Stereoscopic 3D Optical</t>
        </is>
      </c>
      <c r="F12" s="21" t="n">
        <v>4890</v>
      </c>
      <c r="G12" s="65" t="n">
        <v>4.8</v>
      </c>
      <c r="H12" s="54" t="n">
        <v>0.79</v>
      </c>
      <c r="I12" s="54" t="n">
        <v>0.17</v>
      </c>
      <c r="J12" s="24" t="inlineStr">
        <is>
          <t>ONLINE_HEALTHY</t>
        </is>
      </c>
    </row>
    <row r="13">
      <c r="B13" s="19" t="inlineStr">
        <is>
          <t>IOT-BLE-09</t>
        </is>
      </c>
      <c r="C13" s="19" t="inlineStr">
        <is>
          <t>Beachwalk Kuta Bali</t>
        </is>
      </c>
      <c r="D13" s="7" t="inlineStr">
        <is>
          <t>Open-Air Garden Walk</t>
        </is>
      </c>
      <c r="E13" s="19" t="inlineStr">
        <is>
          <t>Weatherproof BLE/ToF</t>
        </is>
      </c>
      <c r="F13" s="17" t="n">
        <v>6120</v>
      </c>
      <c r="G13" s="64" t="n">
        <v>6.2</v>
      </c>
      <c r="H13" s="53" t="n">
        <v>0.91</v>
      </c>
      <c r="I13" s="53" t="n">
        <v>0.149</v>
      </c>
      <c r="J13" s="20" t="inlineStr">
        <is>
          <t>ONLINE_HEALTHY</t>
        </is>
      </c>
    </row>
    <row r="14">
      <c r="B14" s="23" t="inlineStr">
        <is>
          <t>IOT-CAM-10</t>
        </is>
      </c>
      <c r="C14" s="23" t="inlineStr">
        <is>
          <t>Trans Studio Makassar</t>
        </is>
      </c>
      <c r="D14" s="5" t="inlineStr">
        <is>
          <t>Mall Floor GF Entrance</t>
        </is>
      </c>
      <c r="E14" s="23" t="inlineStr">
        <is>
          <t>Stereoscopic 3D Optical</t>
        </is>
      </c>
      <c r="F14" s="21" t="n">
        <v>4150</v>
      </c>
      <c r="G14" s="65" t="n">
        <v>4</v>
      </c>
      <c r="H14" s="54" t="n">
        <v>0.74</v>
      </c>
      <c r="I14" s="54" t="n">
        <v>0.165</v>
      </c>
      <c r="J14" s="24" t="inlineStr">
        <is>
          <t>ONLINE_HEALTHY</t>
        </is>
      </c>
    </row>
    <row r="15">
      <c r="B15" s="25" t="inlineStr">
        <is>
          <t>TOTAL FOOTFALL &amp; NETWORK AVERAGES</t>
        </is>
      </c>
      <c r="C15" s="62" t="n"/>
      <c r="D15" s="62" t="n"/>
      <c r="E15" s="63" t="n"/>
      <c r="F15" s="37">
        <f>SUM(F5:F14)</f>
        <v/>
      </c>
      <c r="G15" s="66">
        <f>AVERAGE(G5:G14)</f>
        <v/>
      </c>
      <c r="H15" s="67">
        <f>AVERAGE(H5:H14)</f>
        <v/>
      </c>
      <c r="I15" s="67">
        <f>AVERAGE(I5:I14)</f>
        <v/>
      </c>
      <c r="J15" s="32" t="n"/>
    </row>
  </sheetData>
  <mergeCells count="2">
    <mergeCell ref="B15:E15"/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45" customWidth="1" min="3" max="3"/>
    <col width="31" customWidth="1" min="4" max="4"/>
    <col width="16" customWidth="1" min="5" max="5"/>
    <col width="45" customWidth="1" min="6" max="6"/>
    <col width="31" customWidth="1" min="7" max="7"/>
    <col width="22" customWidth="1" min="8" max="8"/>
    <col width="23" customWidth="1" min="9" max="9"/>
  </cols>
  <sheetData>
    <row r="2">
      <c r="B2" s="1" t="inlineStr">
        <is>
          <t>RETAIL CYBER THREAT, PAYMENT FRAUD &amp; LOSS PREVENTION ENGINE</t>
        </is>
      </c>
    </row>
    <row r="4">
      <c r="B4" s="3" t="inlineStr">
        <is>
          <t>Threat Incident ID</t>
        </is>
      </c>
      <c r="C4" s="3" t="inlineStr">
        <is>
          <t>Attack Vector / Modality</t>
        </is>
      </c>
      <c r="D4" s="3" t="inlineStr">
        <is>
          <t>Target Channel / Asset</t>
        </is>
      </c>
      <c r="E4" s="3" t="inlineStr">
        <is>
          <t>Risk Severity</t>
        </is>
      </c>
      <c r="F4" s="3" t="inlineStr">
        <is>
          <t>Preventive Countermeasure</t>
        </is>
      </c>
      <c r="G4" s="3" t="inlineStr">
        <is>
          <t>Financial Impact Saved (IDR)</t>
        </is>
      </c>
      <c r="H4" s="3" t="inlineStr">
        <is>
          <t>Response Time (sec)</t>
        </is>
      </c>
      <c r="I4" s="3" t="inlineStr">
        <is>
          <t>Investigation Status</t>
        </is>
      </c>
    </row>
    <row r="5">
      <c r="B5" s="19" t="inlineStr">
        <is>
          <t>FRD-2026-901</t>
        </is>
      </c>
      <c r="C5" s="7" t="inlineStr">
        <is>
          <t>Distributed Carding Bot Attack</t>
        </is>
      </c>
      <c r="D5" s="7" t="inlineStr">
        <is>
          <t>Web Checkout Gateway</t>
        </is>
      </c>
      <c r="E5" s="31" t="inlineStr">
        <is>
          <t>CRITICAL</t>
        </is>
      </c>
      <c r="F5" s="7" t="inlineStr">
        <is>
          <t>Cloudflare WAF Bot Fight Mode + Rate Limit</t>
        </is>
      </c>
      <c r="G5" s="17" t="n">
        <v>450000000</v>
      </c>
      <c r="H5" s="19" t="n">
        <v>0.4</v>
      </c>
      <c r="I5" s="20" t="inlineStr">
        <is>
          <t>MITIGATED</t>
        </is>
      </c>
    </row>
    <row r="6">
      <c r="B6" s="23" t="inlineStr">
        <is>
          <t>FRD-2026-902</t>
        </is>
      </c>
      <c r="C6" s="5" t="inlineStr">
        <is>
          <t>Voucher Promo Abuse Scripting</t>
        </is>
      </c>
      <c r="D6" s="5" t="inlineStr">
        <is>
          <t>Mobile App Voucher Engine</t>
        </is>
      </c>
      <c r="E6" s="30" t="inlineStr">
        <is>
          <t>HIGH</t>
        </is>
      </c>
      <c r="F6" s="5" t="inlineStr">
        <is>
          <t>Device Fingerprint &amp; Telco SIM Validation</t>
        </is>
      </c>
      <c r="G6" s="21" t="n">
        <v>185000000</v>
      </c>
      <c r="H6" s="23" t="n">
        <v>0.8</v>
      </c>
      <c r="I6" s="24" t="inlineStr">
        <is>
          <t>MITIGATED</t>
        </is>
      </c>
    </row>
    <row r="7">
      <c r="B7" s="19" t="inlineStr">
        <is>
          <t>FRD-2026-903</t>
        </is>
      </c>
      <c r="C7" s="7" t="inlineStr">
        <is>
          <t>Account Takeover (ATO) Credential Stuffing</t>
        </is>
      </c>
      <c r="D7" s="7" t="inlineStr">
        <is>
          <t>Customer Loyalty Mobile API</t>
        </is>
      </c>
      <c r="E7" s="35" t="inlineStr">
        <is>
          <t>HIGH</t>
        </is>
      </c>
      <c r="F7" s="7" t="inlineStr">
        <is>
          <t>Forced Step-Up Biometric / OTP Challenge</t>
        </is>
      </c>
      <c r="G7" s="17" t="n">
        <v>320000000</v>
      </c>
      <c r="H7" s="19" t="n">
        <v>1.2</v>
      </c>
      <c r="I7" s="20" t="inlineStr">
        <is>
          <t>MITIGATED</t>
        </is>
      </c>
    </row>
    <row r="8">
      <c r="B8" s="23" t="inlineStr">
        <is>
          <t>FRD-2026-904</t>
        </is>
      </c>
      <c r="C8" s="5" t="inlineStr">
        <is>
          <t>Suspicious POS Terminal Firmware Drift</t>
        </is>
      </c>
      <c r="D8" s="5" t="inlineStr">
        <is>
          <t>Store STR-004 POS-02</t>
        </is>
      </c>
      <c r="E8" s="42" t="inlineStr">
        <is>
          <t>CRITICAL</t>
        </is>
      </c>
      <c r="F8" s="5" t="inlineStr">
        <is>
          <t>Terminal Auto-Isolate &amp; Certificate Revoke</t>
        </is>
      </c>
      <c r="G8" s="21" t="n">
        <v>75000000</v>
      </c>
      <c r="H8" s="23" t="n">
        <v>3.5</v>
      </c>
      <c r="I8" s="24" t="inlineStr">
        <is>
          <t>RESOLVED</t>
        </is>
      </c>
    </row>
    <row r="9">
      <c r="B9" s="19" t="inlineStr">
        <is>
          <t>FRD-2026-905</t>
        </is>
      </c>
      <c r="C9" s="7" t="inlineStr">
        <is>
          <t>Fake QRIS Overprint Attempt</t>
        </is>
      </c>
      <c r="D9" s="7" t="inlineStr">
        <is>
          <t>Store STR-007 Beachwalk Bali</t>
        </is>
      </c>
      <c r="E9" s="20" t="inlineStr">
        <is>
          <t>MEDIUM</t>
        </is>
      </c>
      <c r="F9" s="7" t="inlineStr">
        <is>
          <t>Dynamic Screen QRIS Verification Active</t>
        </is>
      </c>
      <c r="G9" s="17" t="n">
        <v>12500000</v>
      </c>
      <c r="H9" s="19" t="n">
        <v>15</v>
      </c>
      <c r="I9" s="20" t="inlineStr">
        <is>
          <t>RESOLVED</t>
        </is>
      </c>
    </row>
    <row r="10">
      <c r="B10" s="23" t="inlineStr">
        <is>
          <t>FRD-2026-906</t>
        </is>
      </c>
      <c r="C10" s="5" t="inlineStr">
        <is>
          <t>Inventory Scraping Bot (Price Parity)</t>
        </is>
      </c>
      <c r="D10" s="5" t="inlineStr">
        <is>
          <t>Public Web Catalog API</t>
        </is>
      </c>
      <c r="E10" s="24" t="inlineStr">
        <is>
          <t>LOW</t>
        </is>
      </c>
      <c r="F10" s="5" t="inlineStr">
        <is>
          <t>Adaptive Captcha &amp; IP Reputation Drop</t>
        </is>
      </c>
      <c r="G10" s="21" t="n">
        <v>0</v>
      </c>
      <c r="H10" s="23" t="n">
        <v>0.2</v>
      </c>
      <c r="I10" s="24" t="inlineStr">
        <is>
          <t>MITIGATED</t>
        </is>
      </c>
    </row>
    <row r="11">
      <c r="B11" s="19" t="inlineStr">
        <is>
          <t>FRD-2026-907</t>
        </is>
      </c>
      <c r="C11" s="7" t="inlineStr">
        <is>
          <t>Chargeback Friendly Fraud Pattern</t>
        </is>
      </c>
      <c r="D11" s="7" t="inlineStr">
        <is>
          <t>Credit Card Online</t>
        </is>
      </c>
      <c r="E11" s="20" t="inlineStr">
        <is>
          <t>MEDIUM</t>
        </is>
      </c>
      <c r="F11" s="7" t="inlineStr">
        <is>
          <t>3D Secure 2.2 Proof of Delivery Challenge</t>
        </is>
      </c>
      <c r="G11" s="17" t="n">
        <v>98000000</v>
      </c>
      <c r="H11" s="19" t="n">
        <v>60</v>
      </c>
      <c r="I11" s="20" t="inlineStr">
        <is>
          <t>DISPUTED_WON</t>
        </is>
      </c>
    </row>
    <row r="12">
      <c r="B12" s="25" t="inlineStr">
        <is>
          <t>TOTAL LOSS PREVENTED</t>
        </is>
      </c>
      <c r="C12" s="62" t="n"/>
      <c r="D12" s="62" t="n"/>
      <c r="E12" s="62" t="n"/>
      <c r="F12" s="63" t="n"/>
      <c r="G12" s="37">
        <f>SUM(G5:G11)</f>
        <v/>
      </c>
      <c r="H12" s="66">
        <f>AVERAGE(H5:H11)</f>
        <v/>
      </c>
      <c r="I12" s="32" t="n"/>
    </row>
  </sheetData>
  <mergeCells count="2">
    <mergeCell ref="B12:F12"/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68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RETAILTECH STRATEGY &amp; OMNICHANNEL PERFORMANCE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47" t="inlineStr">
        <is>
          <t>Store POS Terminal Uptime %</t>
        </is>
      </c>
      <c r="C5" s="43" t="n">
        <v>0.999</v>
      </c>
      <c r="D5" s="43" t="n">
        <v>0.9985000000000001</v>
      </c>
      <c r="E5" s="43" t="n">
        <v>0.9992</v>
      </c>
      <c r="F5" s="43" t="n">
        <v>0.9995000000000001</v>
      </c>
      <c r="G5" s="43" t="n">
        <v>0.9995000000000001</v>
      </c>
      <c r="H5" s="43" t="n">
        <v>0.9992</v>
      </c>
      <c r="I5" s="43" t="n">
        <v>0.0002</v>
      </c>
      <c r="J5" s="20" t="inlineStr">
        <is>
          <t>ON_TRACK</t>
        </is>
      </c>
    </row>
    <row r="6">
      <c r="B6" s="48" t="inlineStr">
        <is>
          <t>Real-Time Inventory Accuracy %</t>
        </is>
      </c>
      <c r="C6" s="44" t="n">
        <v>0.985</v>
      </c>
      <c r="D6" s="44" t="n">
        <v>0.978</v>
      </c>
      <c r="E6" s="44" t="n">
        <v>0.982</v>
      </c>
      <c r="F6" s="44" t="n">
        <v>0.986</v>
      </c>
      <c r="G6" s="44" t="n">
        <v>0.989</v>
      </c>
      <c r="H6" s="44" t="n">
        <v>0.9838</v>
      </c>
      <c r="I6" s="44" t="n">
        <v>-0.0012</v>
      </c>
      <c r="J6" s="24" t="inlineStr">
        <is>
          <t>ON_TRACK</t>
        </is>
      </c>
    </row>
    <row r="7">
      <c r="B7" s="47" t="inlineStr">
        <is>
          <t>Omnichannel Order Routing Latency (sec)</t>
        </is>
      </c>
      <c r="C7" s="64" t="n">
        <v>2</v>
      </c>
      <c r="D7" s="64" t="n">
        <v>2.4</v>
      </c>
      <c r="E7" s="64" t="n">
        <v>1.8</v>
      </c>
      <c r="F7" s="64" t="n">
        <v>1.5</v>
      </c>
      <c r="G7" s="64" t="n">
        <v>1.2</v>
      </c>
      <c r="H7" s="64" t="n">
        <v>1.7</v>
      </c>
      <c r="I7" s="64" t="n">
        <v>-0.3</v>
      </c>
      <c r="J7" s="20" t="inlineStr">
        <is>
          <t>EXCEEDS</t>
        </is>
      </c>
    </row>
    <row r="8">
      <c r="B8" s="48" t="inlineStr">
        <is>
          <t>Payment Gateway Success Rate %</t>
        </is>
      </c>
      <c r="C8" s="44" t="n">
        <v>0.995</v>
      </c>
      <c r="D8" s="44" t="n">
        <v>0.9962</v>
      </c>
      <c r="E8" s="44" t="n">
        <v>0.9975000000000001</v>
      </c>
      <c r="F8" s="44" t="n">
        <v>0.998</v>
      </c>
      <c r="G8" s="44" t="n">
        <v>0.9985000000000001</v>
      </c>
      <c r="H8" s="44" t="n">
        <v>0.9976</v>
      </c>
      <c r="I8" s="44" t="n">
        <v>0.0026</v>
      </c>
      <c r="J8" s="24" t="inlineStr">
        <is>
          <t>EXCEEDS</t>
        </is>
      </c>
    </row>
    <row r="9">
      <c r="B9" s="47" t="inlineStr">
        <is>
          <t>BOPIS Ready-for-Pickup SLA (&lt; 30 min) %</t>
        </is>
      </c>
      <c r="C9" s="43" t="n">
        <v>0.9</v>
      </c>
      <c r="D9" s="43" t="n">
        <v>0.885</v>
      </c>
      <c r="E9" s="43" t="n">
        <v>0.92</v>
      </c>
      <c r="F9" s="43" t="n">
        <v>0.9350000000000001</v>
      </c>
      <c r="G9" s="43" t="n">
        <v>0.95</v>
      </c>
      <c r="H9" s="43" t="n">
        <v>0.9225</v>
      </c>
      <c r="I9" s="43" t="n">
        <v>0.0225</v>
      </c>
      <c r="J9" s="20" t="inlineStr">
        <is>
          <t>EXCEEDS</t>
        </is>
      </c>
    </row>
    <row r="10">
      <c r="B10" s="48" t="inlineStr">
        <is>
          <t>E-Commerce Channel Sync Latency (sec)</t>
        </is>
      </c>
      <c r="C10" s="65" t="n">
        <v>1</v>
      </c>
      <c r="D10" s="65" t="n">
        <v>1.2</v>
      </c>
      <c r="E10" s="65" t="n">
        <v>0.9</v>
      </c>
      <c r="F10" s="65" t="n">
        <v>0.8</v>
      </c>
      <c r="G10" s="65" t="n">
        <v>0.7</v>
      </c>
      <c r="H10" s="65" t="n">
        <v>0.9</v>
      </c>
      <c r="I10" s="65" t="n">
        <v>-0.1</v>
      </c>
      <c r="J10" s="24" t="inlineStr">
        <is>
          <t>EXCEEDS</t>
        </is>
      </c>
    </row>
    <row r="11">
      <c r="B11" s="47" t="inlineStr">
        <is>
          <t>Supply Chain DC-to-Store Fill Rate %</t>
        </is>
      </c>
      <c r="C11" s="43" t="n">
        <v>0.98</v>
      </c>
      <c r="D11" s="43" t="n">
        <v>0.965</v>
      </c>
      <c r="E11" s="43" t="n">
        <v>0.978</v>
      </c>
      <c r="F11" s="43" t="n">
        <v>0.982</v>
      </c>
      <c r="G11" s="43" t="n">
        <v>0.985</v>
      </c>
      <c r="H11" s="43" t="n">
        <v>0.9775</v>
      </c>
      <c r="I11" s="43" t="n">
        <v>-0.0025</v>
      </c>
      <c r="J11" s="20" t="inlineStr">
        <is>
          <t>ON_TRACK</t>
        </is>
      </c>
    </row>
    <row r="12">
      <c r="B12" s="48" t="inlineStr">
        <is>
          <t>Omnichannel Return Restock Turnaround (Days)</t>
        </is>
      </c>
      <c r="C12" s="65" t="n">
        <v>1</v>
      </c>
      <c r="D12" s="65" t="n">
        <v>1.4</v>
      </c>
      <c r="E12" s="65" t="n">
        <v>0.9</v>
      </c>
      <c r="F12" s="65" t="n">
        <v>0.8</v>
      </c>
      <c r="G12" s="65" t="n">
        <v>0.7</v>
      </c>
      <c r="H12" s="65" t="n">
        <v>1</v>
      </c>
      <c r="I12" s="65" t="n">
        <v>0</v>
      </c>
      <c r="J12" s="24" t="inlineStr">
        <is>
          <t>ON_TRACK</t>
        </is>
      </c>
    </row>
    <row r="13">
      <c r="B13" s="47" t="inlineStr">
        <is>
          <t>Loss Prevention &amp; Cyber Fraud Blocked (Bn IDR)</t>
        </is>
      </c>
      <c r="C13" s="64" t="n">
        <v>10</v>
      </c>
      <c r="D13" s="64" t="n">
        <v>2.8</v>
      </c>
      <c r="E13" s="64" t="n">
        <v>3.4</v>
      </c>
      <c r="F13" s="64" t="n">
        <v>3.8</v>
      </c>
      <c r="G13" s="64" t="n">
        <v>4.2</v>
      </c>
      <c r="H13" s="64" t="n">
        <v>14.2</v>
      </c>
      <c r="I13" s="64" t="n">
        <v>4.2</v>
      </c>
      <c r="J13" s="20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2026-10-16T02:39:54Z</dcterms:created>
  <dcterms:modified xsi:type="dcterms:W3CDTF">2026-10-18T14:36:12Z</dcterms:modified>
</cp:coreProperties>
</file>