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GRC Dashboard" sheetId="2" state="visible" r:id="rId2"/>
    <sheet name="Multi-Framework Mapping" sheetId="3" state="visible" r:id="rId3"/>
    <sheet name="Enterprise Risk Register" sheetId="4" state="visible" r:id="rId4"/>
    <sheet name="Audit Findings &amp; CAPA" sheetId="5" state="visible" r:id="rId5"/>
    <sheet name="Third-Party Risk (TPRM)" sheetId="6" state="visible" r:id="rId6"/>
    <sheet name="User Access Review (UAR)" sheetId="7" state="visible" r:id="rId7"/>
    <sheet name="Policy Governance Cadence" sheetId="8" state="visible" r:id="rId8"/>
    <sheet name="BCP &amp; Disaster Recovery Plan" sheetId="9" state="visible" r:id="rId9"/>
    <sheet name="Regulatory Fines &amp; Exposure" sheetId="10" state="visible" r:id="rId10"/>
    <sheet name="Security Exception Register" sheetId="11" state="visible" r:id="rId11"/>
    <sheet name="Data Privacy &amp; Subject Rights" sheetId="12" state="visible" r:id="rId12"/>
    <sheet name="Audit Evidence Repository" sheetId="13" state="visible" r:id="rId13"/>
    <sheet name="Strategic GRC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$#,##0"/>
    <numFmt numFmtId="166" formatCode="0.0"/>
    <numFmt numFmtId="167" formatCode="0.0&quot;%&quot;"/>
    <numFmt numFmtId="168" formatCode="#,##0.0"/>
  </numFmts>
  <fonts count="2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E11D48"/>
      <sz val="9"/>
    </font>
    <font>
      <name val="Calibri"/>
      <b val="1"/>
      <color rgb="00166534"/>
      <sz val="9"/>
    </font>
    <font>
      <name val="Calibri"/>
      <b val="1"/>
      <color rgb="00059669"/>
      <sz val="8"/>
    </font>
    <font>
      <name val="Calibri"/>
      <b val="1"/>
      <color rgb="00450A0A"/>
      <sz val="16"/>
    </font>
    <font>
      <name val="Calibri"/>
      <b val="1"/>
      <color rgb="00E11D48"/>
      <sz val="8"/>
    </font>
    <font>
      <name val="Calibri"/>
      <b val="1"/>
      <color rgb="00D97706"/>
      <sz val="8"/>
    </font>
    <font>
      <name val="Calibri"/>
      <b val="1"/>
      <color rgb="002563EB"/>
      <sz val="8"/>
    </font>
    <font>
      <name val="Calibri"/>
      <b val="1"/>
      <color rgb="00450A0A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450A0A"/>
      <sz val="11"/>
    </font>
    <font>
      <name val="Calibri"/>
      <b val="1"/>
      <color rgb="00991B1B"/>
      <sz val="9"/>
    </font>
    <font>
      <name val="Calibri"/>
      <b val="1"/>
      <color rgb="0092400E"/>
      <sz val="9"/>
    </font>
    <font>
      <name val="Calibri"/>
      <color rgb="00475569"/>
      <sz val="9"/>
    </font>
    <font>
      <name val="Calibri"/>
      <b val="1"/>
      <color rgb="00059669"/>
      <sz val="11"/>
    </font>
    <font>
      <name val="Calibri"/>
      <b val="1"/>
      <color rgb="00000000"/>
      <sz val="9"/>
    </font>
    <font>
      <name val="Calibri"/>
      <b val="1"/>
      <color rgb="00059669"/>
      <sz val="9"/>
    </font>
    <font>
      <name val="Calibri"/>
      <b val="1"/>
      <color rgb="00000000"/>
      <sz val="10"/>
    </font>
    <font>
      <name val="Calibri"/>
      <b val="1"/>
      <color rgb="00059669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450A0A"/>
        <bgColor rgb="00450A0A"/>
      </patternFill>
    </fill>
    <fill>
      <patternFill patternType="solid">
        <fgColor rgb="00881337"/>
        <bgColor rgb="00881337"/>
      </patternFill>
    </fill>
    <fill>
      <patternFill patternType="solid">
        <fgColor rgb="00ECFDF5"/>
        <bgColor rgb="00ECFDF5"/>
      </patternFill>
    </fill>
    <fill>
      <patternFill patternType="solid">
        <fgColor rgb="00FFF1F2"/>
        <bgColor rgb="00FFF1F2"/>
      </patternFill>
    </fill>
    <fill>
      <patternFill patternType="solid">
        <fgColor rgb="00FFFBEB"/>
        <bgColor rgb="00FFFBEB"/>
      </patternFill>
    </fill>
    <fill>
      <patternFill patternType="solid">
        <fgColor rgb="00EFF6FF"/>
        <bgColor rgb="00EFF6FF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2">
    <border>
      <left/>
      <right/>
      <top/>
      <bottom/>
      <diagonal/>
    </border>
    <border>
      <left style="thin">
        <color rgb="004C0519"/>
      </left>
      <right style="thin">
        <color rgb="004C0519"/>
      </right>
      <top style="thin">
        <color rgb="004C0519"/>
      </top>
      <bottom style="thin">
        <color rgb="004C0519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59669"/>
      </top>
      <bottom style="thin">
        <color rgb="00CBD5E1"/>
      </bottom>
    </border>
    <border>
      <left/>
      <right/>
      <top style="medium">
        <color rgb="00059669"/>
      </top>
      <bottom/>
      <diagonal/>
    </border>
    <border>
      <left/>
      <right style="thin">
        <color rgb="00CBD5E1"/>
      </right>
      <top style="medium">
        <color rgb="00059669"/>
      </top>
      <bottom/>
      <diagonal/>
    </border>
    <border>
      <left/>
      <right/>
      <top style="medium">
        <color rgb="00059669"/>
      </top>
      <bottom style="thin">
        <color rgb="00CBD5E1"/>
      </bottom>
      <diagonal/>
    </border>
    <border>
      <left/>
      <right style="thin">
        <color rgb="00CBD5E1"/>
      </right>
      <top style="medium">
        <color rgb="00059669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11D48"/>
      </top>
      <bottom style="thin">
        <color rgb="00CBD5E1"/>
      </bottom>
    </border>
    <border>
      <left/>
      <right/>
      <top style="medium">
        <color rgb="00E11D48"/>
      </top>
      <bottom/>
      <diagonal/>
    </border>
    <border>
      <left/>
      <right style="thin">
        <color rgb="00CBD5E1"/>
      </right>
      <top style="medium">
        <color rgb="00E11D48"/>
      </top>
      <bottom/>
      <diagonal/>
    </border>
    <border>
      <left/>
      <right/>
      <top style="medium">
        <color rgb="00E11D48"/>
      </top>
      <bottom style="thin">
        <color rgb="00CBD5E1"/>
      </bottom>
      <diagonal/>
    </border>
    <border>
      <left/>
      <right style="thin">
        <color rgb="00CBD5E1"/>
      </right>
      <top style="medium">
        <color rgb="00E11D48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97706"/>
      </top>
      <bottom style="thin">
        <color rgb="00CBD5E1"/>
      </bottom>
    </border>
    <border>
      <left/>
      <right/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/>
      <diagonal/>
    </border>
    <border>
      <left/>
      <right/>
      <top style="medium">
        <color rgb="00D97706"/>
      </top>
      <bottom style="thin">
        <color rgb="00CBD5E1"/>
      </bottom>
      <diagonal/>
    </border>
    <border>
      <left/>
      <right style="thin">
        <color rgb="00CBD5E1"/>
      </right>
      <top style="medium">
        <color rgb="00D9770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1" fillId="7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" fontId="8" fillId="5" borderId="3" applyAlignment="1" pivotButton="0" quotePrefix="0" xfId="0">
      <alignment horizontal="center" vertical="center"/>
    </xf>
    <xf numFmtId="1" fontId="8" fillId="6" borderId="3" applyAlignment="1" pivotButton="0" quotePrefix="0" xfId="0">
      <alignment horizontal="center" vertical="center"/>
    </xf>
    <xf numFmtId="164" fontId="8" fillId="7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165" fontId="8" fillId="5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3" borderId="1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/>
    </xf>
    <xf numFmtId="1" fontId="15" fillId="0" borderId="2" applyAlignment="1" pivotButton="0" quotePrefix="0" xfId="0">
      <alignment horizontal="left" vertical="center"/>
    </xf>
    <xf numFmtId="0" fontId="1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17" fillId="8" borderId="2" applyAlignment="1" pivotButton="0" quotePrefix="0" xfId="0">
      <alignment horizontal="center" vertical="center"/>
    </xf>
    <xf numFmtId="0" fontId="18" fillId="9" borderId="2" applyAlignment="1" pivotButton="0" quotePrefix="0" xfId="0">
      <alignment horizontal="center" vertical="center"/>
    </xf>
    <xf numFmtId="0" fontId="19" fillId="10" borderId="2" applyAlignment="1" pivotButton="0" quotePrefix="0" xfId="0">
      <alignment horizontal="center" vertical="center"/>
    </xf>
    <xf numFmtId="0" fontId="6" fillId="11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164" fontId="20" fillId="0" borderId="0" pivotButton="0" quotePrefix="0" xfId="0"/>
    <xf numFmtId="16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center" vertical="center"/>
    </xf>
    <xf numFmtId="164" fontId="4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center" vertical="center"/>
    </xf>
    <xf numFmtId="165" fontId="4" fillId="0" borderId="2" applyAlignment="1" pivotButton="0" quotePrefix="0" xfId="0">
      <alignment horizontal="right" vertical="center"/>
    </xf>
    <xf numFmtId="165" fontId="22" fillId="0" borderId="2" applyAlignment="1" pivotButton="0" quotePrefix="0" xfId="0">
      <alignment horizontal="right" vertical="center"/>
    </xf>
    <xf numFmtId="166" fontId="22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164" fontId="23" fillId="0" borderId="0" applyAlignment="1" pivotButton="0" quotePrefix="0" xfId="0">
      <alignment horizontal="center" vertical="center"/>
    </xf>
    <xf numFmtId="166" fontId="24" fillId="0" borderId="0" applyAlignment="1" pivotButton="0" quotePrefix="0" xfId="0">
      <alignment horizontal="center" vertical="center"/>
    </xf>
    <xf numFmtId="0" fontId="25" fillId="0" borderId="0" pivotButton="0" quotePrefix="0" xfId="0"/>
    <xf numFmtId="0" fontId="3" fillId="12" borderId="31" applyAlignment="1" pivotButton="0" quotePrefix="0" xfId="0">
      <alignment horizontal="center" vertical="center"/>
    </xf>
    <xf numFmtId="0" fontId="26" fillId="13" borderId="31" applyAlignment="1" pivotButton="0" quotePrefix="0" xfId="0">
      <alignment horizontal="center" vertical="center"/>
    </xf>
    <xf numFmtId="167" fontId="3" fillId="13" borderId="31" applyAlignment="1" pivotButton="0" quotePrefix="0" xfId="0">
      <alignment horizontal="right" vertical="center"/>
    </xf>
    <xf numFmtId="0" fontId="26" fillId="13" borderId="31" applyAlignment="1" pivotButton="0" quotePrefix="0" xfId="0">
      <alignment horizontal="left" vertical="center"/>
    </xf>
    <xf numFmtId="166" fontId="3" fillId="13" borderId="31" applyAlignment="1" pivotButton="0" quotePrefix="0" xfId="0">
      <alignment horizontal="right" vertical="center"/>
    </xf>
    <xf numFmtId="3" fontId="3" fillId="13" borderId="31" applyAlignment="1" pivotButton="0" quotePrefix="0" xfId="0">
      <alignment horizontal="right" vertical="center"/>
    </xf>
    <xf numFmtId="168" fontId="3" fillId="13" borderId="3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Open Audit Findings by Regulatory Framework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GRC Dashboard'!B13</f>
            </strRef>
          </tx>
          <spPr>
            <a:ln>
              <a:prstDash val="solid"/>
            </a:ln>
          </spPr>
          <cat>
            <numRef>
              <f>'Executive GRC Dashboard'!$A$14:$A$17</f>
            </numRef>
          </cat>
          <val>
            <numRef>
              <f>'Executive GRC Dashboard'!$B$14:$B$17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Number of Findings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Residual Risk Profile (Post-Control)</a:t>
            </a:r>
          </a:p>
        </rich>
      </tx>
    </title>
    <plotArea>
      <pieChart>
        <varyColors val="1"/>
        <ser>
          <idx val="0"/>
          <order val="0"/>
          <tx>
            <strRef>
              <f>'Executive GRC Dashboard'!H13</f>
            </strRef>
          </tx>
          <spPr>
            <a:ln>
              <a:prstDash val="solid"/>
            </a:ln>
          </spPr>
          <cat>
            <numRef>
              <f>'Executive GRC Dashboard'!$G$14:$G$17</f>
            </numRef>
          </cat>
          <val>
            <numRef>
              <f>'Executive GRC Dashboard'!$H$14:$H$17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Audit Readiness &amp; Control Attestation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GRC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GRC Dashboard'!$B$50:$B$55</f>
            </numRef>
          </cat>
          <val>
            <numRef>
              <f>'Executive GRC Dashboard'!$C$50:$C$55</f>
            </numRef>
          </val>
        </ser>
        <ser>
          <idx val="1"/>
          <order val="1"/>
          <tx>
            <strRef>
              <f>'Executive GRC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GRC Dashboard'!$B$50:$B$55</f>
            </numRef>
          </cat>
          <val>
            <numRef>
              <f>'Executive GRC Dashboard'!$D$50:$D$55</f>
            </numRef>
          </val>
        </ser>
        <ser>
          <idx val="2"/>
          <order val="2"/>
          <tx>
            <strRef>
              <f>'Executive GRC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GRC Dashboard'!$B$50:$B$55</f>
            </numRef>
          </cat>
          <val>
            <numRef>
              <f>'Executive GRC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IT GRC &amp; Regulatory Audit Readiness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GRC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GRC Dashboard'!$G$50:$G$55</f>
            </numRef>
          </cat>
          <val>
            <numRef>
              <f>'Executive GRC Dashboard'!$H$50:$H$55</f>
            </numRef>
          </val>
        </ser>
        <ser>
          <idx val="1"/>
          <order val="1"/>
          <tx>
            <strRef>
              <f>'Executive GRC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GRC Dashboard'!$G$50:$G$55</f>
            </numRef>
          </cat>
          <val>
            <numRef>
              <f>'Executive GRC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Enterprise Risk Remediation &amp; Residual Risk Bridge (Points)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GRC Dashboard'!C73</f>
            </strRef>
          </tx>
          <spPr>
            <a:ln>
              <a:prstDash val="solid"/>
            </a:ln>
          </spPr>
          <cat>
            <numRef>
              <f>'Executive GRC Dashboard'!$B$74:$B$79</f>
            </numRef>
          </cat>
          <val>
            <numRef>
              <f>'Executive GRC Dashboard'!$C$74:$C$79</f>
            </numRef>
          </val>
        </ser>
        <ser>
          <idx val="1"/>
          <order val="1"/>
          <tx>
            <strRef>
              <f>'Executive GRC Dashboard'!D73</f>
            </strRef>
          </tx>
          <spPr>
            <a:ln>
              <a:prstDash val="solid"/>
            </a:ln>
          </spPr>
          <cat>
            <numRef>
              <f>'Executive GRC Dashboard'!$B$74:$B$79</f>
            </numRef>
          </cat>
          <val>
            <numRef>
              <f>'Executive GRC Dashboard'!$D$74:$D$79</f>
            </numRef>
          </val>
        </ser>
        <ser>
          <idx val="2"/>
          <order val="2"/>
          <tx>
            <strRef>
              <f>'Executive GRC Dashboard'!E73</f>
            </strRef>
          </tx>
          <spPr>
            <a:ln>
              <a:prstDash val="solid"/>
            </a:ln>
          </spPr>
          <cat>
            <numRef>
              <f>'Executive GRC Dashboard'!$B$74:$B$79</f>
            </numRef>
          </cat>
          <val>
            <numRef>
              <f>'Executive GRC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Audit Findings Closed vs Remediation SLA Attainment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GRC Dashboard'!H73</f>
            </strRef>
          </tx>
          <spPr>
            <a:ln>
              <a:prstDash val="solid"/>
            </a:ln>
          </spPr>
          <cat>
            <numRef>
              <f>'Executive GRC Dashboard'!$G$74:$G$79</f>
            </numRef>
          </cat>
          <val>
            <numRef>
              <f>'Executive GRC Dashboard'!$H$74:$H$79</f>
            </numRef>
          </val>
        </ser>
        <ser>
          <idx val="1"/>
          <order val="1"/>
          <tx>
            <strRef>
              <f>'Executive GRC Dashboard'!I73</f>
            </strRef>
          </tx>
          <spPr>
            <a:ln>
              <a:prstDash val="solid"/>
            </a:ln>
          </spPr>
          <cat>
            <numRef>
              <f>'Executive GRC Dashboard'!$G$74:$G$79</f>
            </numRef>
          </cat>
          <val>
            <numRef>
              <f>'Executive GRC Dashboard'!$I$74:$I$79</f>
            </numRef>
          </val>
        </ser>
        <ser>
          <idx val="2"/>
          <order val="2"/>
          <tx>
            <strRef>
              <f>'Executive GRC Dashboard'!J73</f>
            </strRef>
          </tx>
          <spPr>
            <a:ln>
              <a:prstDash val="solid"/>
            </a:ln>
          </spPr>
          <cat>
            <numRef>
              <f>'Executive GRC Dashboard'!$G$74:$G$79</f>
            </numRef>
          </cat>
          <val>
            <numRef>
              <f>'Executive GRC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18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🛡️ ENTERPRISE IT GRC &amp; AUDIT READINESS ALL-IN-ONE DASHBOARD</t>
        </is>
      </c>
    </row>
    <row r="2">
      <c r="A2" s="2" t="inlineStr">
        <is>
          <t>Executive IT Governance, Risk &amp; Compliance (GRC) framework mapping, risk matrices, and audit readiness.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GRC Dashboard</t>
        </is>
      </c>
      <c r="C5" s="6" t="inlineStr">
        <is>
          <t>Executive GRC Command Center</t>
        </is>
      </c>
      <c r="D5" s="6" t="inlineStr">
        <is>
          <t>Audit Readiness %, Inherent vs Residual Risks, Compliance Score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Multi-Framework Mapping</t>
        </is>
      </c>
      <c r="C6" s="6" t="inlineStr">
        <is>
          <t>Cross-Standard Control Mapping</t>
        </is>
      </c>
      <c r="D6" s="6" t="inlineStr">
        <is>
          <t>ISO 27001, SOC 2, NIST CSF, PCI-DSS, UU PDP / GDPR</t>
        </is>
      </c>
      <c r="E6" s="7" t="inlineStr">
        <is>
          <t>Automated Compliance %</t>
        </is>
      </c>
    </row>
    <row r="7" ht="20" customHeight="1">
      <c r="A7" s="4" t="n">
        <v>3</v>
      </c>
      <c r="B7" s="5" t="inlineStr">
        <is>
          <t>Enterprise Risk Register</t>
        </is>
      </c>
      <c r="C7" s="6" t="inlineStr">
        <is>
          <t>Inherent vs Residual Risk Matrix</t>
        </is>
      </c>
      <c r="D7" s="6" t="inlineStr">
        <is>
          <t>Likelihood × Impact, Control Effectiveness %, Risk Appetite</t>
        </is>
      </c>
      <c r="E7" s="7" t="inlineStr">
        <is>
          <t>Calculated Risk Multipliers</t>
        </is>
      </c>
    </row>
    <row r="8" ht="20" customHeight="1">
      <c r="A8" s="4" t="n">
        <v>4</v>
      </c>
      <c r="B8" s="5" t="inlineStr">
        <is>
          <t>Audit Findings &amp; CAPA</t>
        </is>
      </c>
      <c r="C8" s="6" t="inlineStr">
        <is>
          <t>Corrective Action Plans (CAPA)</t>
        </is>
      </c>
      <c r="D8" s="6" t="inlineStr">
        <is>
          <t>Internal/External Findings, Remediation SLA, Aging (Days)</t>
        </is>
      </c>
      <c r="E8" s="7" t="inlineStr">
        <is>
          <t>Overdue CAPA Tracking</t>
        </is>
      </c>
    </row>
    <row r="9" ht="20" customHeight="1">
      <c r="A9" s="4" t="n">
        <v>5</v>
      </c>
      <c r="B9" s="5" t="inlineStr">
        <is>
          <t>Third-Party Risk (TPRM)</t>
        </is>
      </c>
      <c r="C9" s="6" t="inlineStr">
        <is>
          <t>Vendor &amp; Supply Chain Security</t>
        </is>
      </c>
      <c r="D9" s="6" t="inlineStr">
        <is>
          <t>Vendor Due Diligence, Security Tier 1-3, SOC 2 Report Validity</t>
        </is>
      </c>
      <c r="E9" s="7" t="inlineStr">
        <is>
          <t>Vendor Risk Scoring</t>
        </is>
      </c>
    </row>
    <row r="10" ht="20" customHeight="1">
      <c r="A10" s="4" t="n">
        <v>6</v>
      </c>
      <c r="B10" s="5" t="inlineStr">
        <is>
          <t>User Access Review (UAR)</t>
        </is>
      </c>
      <c r="C10" s="6" t="inlineStr">
        <is>
          <t>Privileged Identity &amp; SoD Audits</t>
        </is>
      </c>
      <c r="D10" s="6" t="inlineStr">
        <is>
          <t>Privileged Accounts, Segregation of Duties Conflicts, Revocations</t>
        </is>
      </c>
      <c r="E10" s="7" t="inlineStr">
        <is>
          <t>Revocation Counts &amp; RAG</t>
        </is>
      </c>
    </row>
    <row r="11" ht="20" customHeight="1">
      <c r="A11" s="4" t="n">
        <v>7</v>
      </c>
      <c r="B11" s="5" t="inlineStr">
        <is>
          <t>Policy Governance Cadence</t>
        </is>
      </c>
      <c r="C11" s="6" t="inlineStr">
        <is>
          <t>InfoSec Policy Lifecycle</t>
        </is>
      </c>
      <c r="D11" s="6" t="inlineStr">
        <is>
          <t>Policy Review Frequency, Employee Sign-off / Attestation %</t>
        </is>
      </c>
      <c r="E11" s="7" t="inlineStr">
        <is>
          <t>Policy Compliance Rates</t>
        </is>
      </c>
    </row>
    <row r="12" ht="20" customHeight="1">
      <c r="A12" s="4" t="n">
        <v>8</v>
      </c>
      <c r="B12" s="5" t="inlineStr">
        <is>
          <t>BCP &amp; Disaster Recovery Plan</t>
        </is>
      </c>
      <c r="C12" s="6" t="inlineStr">
        <is>
          <t>Resilience &amp; Continuity</t>
        </is>
      </c>
      <c r="D12" s="6" t="inlineStr">
        <is>
          <t>Business Impact Analysis (BIA), Tabletop Simulation Results</t>
        </is>
      </c>
      <c r="E12" s="7" t="inlineStr">
        <is>
          <t>Readiness Indexes</t>
        </is>
      </c>
    </row>
    <row r="13" ht="20" customHeight="1">
      <c r="A13" s="4" t="n">
        <v>9</v>
      </c>
      <c r="B13" s="5" t="inlineStr">
        <is>
          <t>Regulatory Fines &amp; Exposure</t>
        </is>
      </c>
      <c r="C13" s="6" t="inlineStr">
        <is>
          <t>Statutory Risk Exposure</t>
        </is>
      </c>
      <c r="D13" s="6" t="inlineStr">
        <is>
          <t>UU PDP &amp; GDPR Statutory Fines, Net Financial Exposure ($)</t>
        </is>
      </c>
      <c r="E13" s="7" t="inlineStr">
        <is>
          <t>Exposure Calculations</t>
        </is>
      </c>
    </row>
    <row r="14" ht="20" customHeight="1">
      <c r="A14" s="4" t="n">
        <v>10</v>
      </c>
      <c r="B14" s="5" t="inlineStr">
        <is>
          <t>Security Exception Register</t>
        </is>
      </c>
      <c r="C14" s="6" t="inlineStr">
        <is>
          <t>Policy Waivers &amp; Compensating Controls</t>
        </is>
      </c>
      <c r="D14" s="6" t="inlineStr">
        <is>
          <t>Temporary Exceptions, Expiry Dates, CISO Approval Cadence</t>
        </is>
      </c>
      <c r="E14" s="7" t="inlineStr">
        <is>
          <t>Exception Expiry Flags</t>
        </is>
      </c>
    </row>
    <row r="15" ht="20" customHeight="1">
      <c r="A15" s="4" t="n">
        <v>11</v>
      </c>
      <c r="B15" s="5" t="inlineStr">
        <is>
          <t>Data Privacy &amp; Subject Rights</t>
        </is>
      </c>
      <c r="C15" s="6" t="inlineStr">
        <is>
          <t>Privacy Governance (UU PDP/GDPR)</t>
        </is>
      </c>
      <c r="D15" s="6" t="inlineStr">
        <is>
          <t>DSAR Request Lead Time, Consent Audits, Data Purging %</t>
        </is>
      </c>
      <c r="E15" s="7" t="inlineStr">
        <is>
          <t>DSAR SLA Tracking</t>
        </is>
      </c>
    </row>
    <row r="16" ht="20" customHeight="1">
      <c r="A16" s="4" t="n">
        <v>12</v>
      </c>
      <c r="B16" s="5" t="inlineStr">
        <is>
          <t>Audit Evidence Repository</t>
        </is>
      </c>
      <c r="C16" s="6" t="inlineStr">
        <is>
          <t>Auditor Evidence Locker</t>
        </is>
      </c>
      <c r="D16" s="6" t="inlineStr">
        <is>
          <t>Control Artifacts, AWS/GCP Logs, Background Check Verifications</t>
        </is>
      </c>
      <c r="E16" s="7" t="inlineStr">
        <is>
          <t>Evidence Verification %</t>
        </is>
      </c>
    </row>
    <row r="17" ht="20" customHeight="1">
      <c r="A17" s="4" t="n">
        <v>13</v>
      </c>
      <c r="B17" s="5" t="inlineStr">
        <is>
          <t>Strategic GRC Scorecard</t>
        </is>
      </c>
      <c r="C17" s="6" t="inlineStr">
        <is>
          <t>Board GRC Governance</t>
        </is>
      </c>
      <c r="D17" s="6" t="inlineStr">
        <is>
          <t>Governance Maturity, Risk Culture, Compliance Assurance Index</t>
        </is>
      </c>
      <c r="E17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24" customWidth="1" min="2" max="2"/>
    <col width="17" customWidth="1" min="3" max="3"/>
    <col width="38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36" customHeight="1">
      <c r="A1" s="1" t="inlineStr">
        <is>
          <t>🛡️ ENTERPRISE IT GRC &amp; AUDIT READINESS EXECUTIVE DASHBOARD</t>
        </is>
      </c>
    </row>
    <row r="2">
      <c r="A2" s="2" t="inlineStr">
        <is>
          <t>Real-time compliance posture, audit readiness, regulatory exposure, and enterprise risk remediation.</t>
        </is>
      </c>
    </row>
    <row r="4" ht="18" customHeight="1">
      <c r="A4" s="8" t="inlineStr">
        <is>
          <t>OVERALL COMPLIANCE SCORE</t>
        </is>
      </c>
      <c r="B4" s="9" t="n"/>
      <c r="C4" s="10" t="n"/>
      <c r="D4" s="11" t="inlineStr">
        <is>
          <t>TOTAL OPEN AUDIT FINDINGS</t>
        </is>
      </c>
      <c r="E4" s="12" t="n"/>
      <c r="F4" s="13" t="n"/>
      <c r="G4" s="14" t="inlineStr">
        <is>
          <t>HIGH/CRITICAL RESIDUAL RISKS</t>
        </is>
      </c>
      <c r="H4" s="15" t="n"/>
      <c r="I4" s="16" t="n"/>
      <c r="J4" s="17" t="inlineStr">
        <is>
          <t>TIER-1 VENDOR COMPLIANCE</t>
        </is>
      </c>
      <c r="K4" s="18" t="n"/>
      <c r="L4" s="19" t="n"/>
    </row>
    <row r="5" ht="18" customHeight="1">
      <c r="A5" s="20">
        <f>AVERAGE('Multi-Framework Mapping'!J10:J30)</f>
        <v/>
      </c>
      <c r="B5" s="21" t="n"/>
      <c r="C5" s="22" t="n"/>
      <c r="D5" s="23">
        <f>COUNTIF('Audit Findings &amp; CAPA'!H10:H25, "Open") + COUNTIF('Audit Findings &amp; CAPA'!H10:H25, "In Progress")</f>
        <v/>
      </c>
      <c r="E5" s="21" t="n"/>
      <c r="F5" s="22" t="n"/>
      <c r="G5" s="24">
        <f>COUNTIF('Enterprise Risk Register'!I10:I25, "High") + COUNTIF('Enterprise Risk Register'!I10:I25, "Critical")</f>
        <v/>
      </c>
      <c r="H5" s="21" t="n"/>
      <c r="I5" s="22" t="n"/>
      <c r="J5" s="25">
        <f>COUNTIF('Third-Party Risk (TPRM)'!I10:I25, "Low")/COUNTA('Third-Party Risk (TPRM)'!A10:A25)</f>
        <v/>
      </c>
      <c r="K5" s="21" t="n"/>
      <c r="L5" s="22" t="n"/>
    </row>
    <row r="6" ht="18" customHeight="1">
      <c r="A6" s="26" t="n"/>
      <c r="B6" s="27" t="n"/>
      <c r="C6" s="28" t="n"/>
      <c r="D6" s="26" t="n"/>
      <c r="E6" s="27" t="n"/>
      <c r="F6" s="28" t="n"/>
      <c r="G6" s="26" t="n"/>
      <c r="H6" s="27" t="n"/>
      <c r="I6" s="28" t="n"/>
      <c r="J6" s="26" t="n"/>
      <c r="K6" s="27" t="n"/>
      <c r="L6" s="28" t="n"/>
    </row>
    <row r="8" ht="18" customHeight="1">
      <c r="A8" s="8" t="inlineStr">
        <is>
          <t>POLICY ATTESTATION %</t>
        </is>
      </c>
      <c r="B8" s="9" t="n"/>
      <c r="C8" s="10" t="n"/>
      <c r="D8" s="17" t="inlineStr">
        <is>
          <t>PRIVILEGED ACCESS UAR %</t>
        </is>
      </c>
      <c r="E8" s="18" t="n"/>
      <c r="F8" s="19" t="n"/>
      <c r="G8" s="11" t="inlineStr">
        <is>
          <t>TOTAL REGULATORY EXPOSURE</t>
        </is>
      </c>
      <c r="H8" s="12" t="n"/>
      <c r="I8" s="13" t="n"/>
      <c r="J8" s="8" t="inlineStr">
        <is>
          <t>AUDIT EVIDENCE VERIFIED %</t>
        </is>
      </c>
      <c r="K8" s="9" t="n"/>
      <c r="L8" s="10" t="n"/>
    </row>
    <row r="9" ht="18" customHeight="1">
      <c r="A9" s="20">
        <f>AVERAGE('Policy Governance Cadence'!G10:G25)</f>
        <v/>
      </c>
      <c r="B9" s="21" t="n"/>
      <c r="C9" s="22" t="n"/>
      <c r="D9" s="25">
        <f>COUNTIF('User Access Review (UAR)'!I10:I25, "Compliant")/COUNTA('User Access Review (UAR)'!A10:A25)</f>
        <v/>
      </c>
      <c r="E9" s="21" t="n"/>
      <c r="F9" s="22" t="n"/>
      <c r="G9" s="29">
        <f>SUM('Regulatory Fines &amp; Exposure'!F10:F20)</f>
        <v/>
      </c>
      <c r="H9" s="21" t="n"/>
      <c r="I9" s="22" t="n"/>
      <c r="J9" s="20">
        <f>COUNTIF('Audit Evidence Repository'!H10:H25, "Verified")/COUNTA('Audit Evidence Repository'!A10:A25)</f>
        <v/>
      </c>
      <c r="K9" s="21" t="n"/>
      <c r="L9" s="22" t="n"/>
    </row>
    <row r="10" ht="18" customHeight="1">
      <c r="A10" s="26" t="n"/>
      <c r="B10" s="27" t="n"/>
      <c r="C10" s="28" t="n"/>
      <c r="D10" s="26" t="n"/>
      <c r="E10" s="27" t="n"/>
      <c r="F10" s="28" t="n"/>
      <c r="G10" s="26" t="n"/>
      <c r="H10" s="27" t="n"/>
      <c r="I10" s="28" t="n"/>
      <c r="J10" s="26" t="n"/>
      <c r="K10" s="27" t="n"/>
      <c r="L10" s="28" t="n"/>
    </row>
    <row r="12">
      <c r="A12" s="30" t="inlineStr">
        <is>
          <t>AUDIT FINDINGS BY FRAMEWORK</t>
        </is>
      </c>
      <c r="G12" s="30" t="inlineStr">
        <is>
          <t>ENTERPRISE RESIDUAL RISK DISTRIBUTION</t>
        </is>
      </c>
    </row>
    <row r="13">
      <c r="A13" s="31" t="inlineStr">
        <is>
          <t>Framework</t>
        </is>
      </c>
      <c r="B13" s="31" t="inlineStr">
        <is>
          <t>Findings Count</t>
        </is>
      </c>
      <c r="G13" s="31" t="inlineStr">
        <is>
          <t>Residual Risk Level</t>
        </is>
      </c>
      <c r="H13" s="31" t="inlineStr">
        <is>
          <t>Risk Count</t>
        </is>
      </c>
    </row>
    <row r="14">
      <c r="A14" s="32" t="inlineStr">
        <is>
          <t>ISO/IEC 27001:2022</t>
        </is>
      </c>
      <c r="B14" s="33">
        <f>COUNTIF('Audit Findings &amp; CAPA'!B10:B25, "*ISO*")</f>
        <v/>
      </c>
      <c r="G14" s="32" t="inlineStr">
        <is>
          <t>Low Risk</t>
        </is>
      </c>
      <c r="H14" s="33">
        <f>COUNTIF('Enterprise Risk Register'!I10:I25, "Low")</f>
        <v/>
      </c>
    </row>
    <row r="15">
      <c r="A15" s="32" t="inlineStr">
        <is>
          <t>SOC 2 Type II</t>
        </is>
      </c>
      <c r="B15" s="33">
        <f>COUNTIF('Audit Findings &amp; CAPA'!B10:B25, "*SOC*")</f>
        <v/>
      </c>
      <c r="G15" s="32" t="inlineStr">
        <is>
          <t>Medium Risk</t>
        </is>
      </c>
      <c r="H15" s="33">
        <f>COUNTIF('Enterprise Risk Register'!I10:I25, "Medium")</f>
        <v/>
      </c>
    </row>
    <row r="16">
      <c r="A16" s="32" t="inlineStr">
        <is>
          <t>PCI-DSS v4.0</t>
        </is>
      </c>
      <c r="B16" s="33">
        <f>COUNTIF('Audit Findings &amp; CAPA'!B10:B25, "*PCI*")</f>
        <v/>
      </c>
      <c r="G16" s="32" t="inlineStr">
        <is>
          <t>High Risk</t>
        </is>
      </c>
      <c r="H16" s="33">
        <f>COUNTIF('Enterprise Risk Register'!I10:I25, "High")</f>
        <v/>
      </c>
    </row>
    <row r="17">
      <c r="A17" s="32" t="inlineStr">
        <is>
          <t>UU PDP (Data Privacy)</t>
        </is>
      </c>
      <c r="B17" s="33">
        <f>COUNTIF('Audit Findings &amp; CAPA'!B10:B25, "*PDP*")</f>
        <v/>
      </c>
      <c r="G17" s="32" t="inlineStr">
        <is>
          <t>Critical Risk</t>
        </is>
      </c>
      <c r="H17" s="33">
        <f>COUNTIF('Enterprise Risk Register'!I10:I25, "Critical")</f>
        <v/>
      </c>
    </row>
    <row r="33">
      <c r="A33" s="34" t="inlineStr">
        <is>
          <t>CRITICAL IT GRC AUDIT READINESS WATCHLIST</t>
        </is>
      </c>
    </row>
    <row r="34" ht="22" customHeight="1">
      <c r="A34" s="35" t="inlineStr">
        <is>
          <t>FINDING ID</t>
        </is>
      </c>
      <c r="B34" s="35" t="inlineStr">
        <is>
          <t>FRAMEWORK / AUDITOR</t>
        </is>
      </c>
      <c r="C34" s="35" t="inlineStr">
        <is>
          <t>SEVERITY</t>
        </is>
      </c>
      <c r="D34" s="35" t="inlineStr">
        <is>
          <t>FINDING SUMMARY</t>
        </is>
      </c>
      <c r="E34" s="35" t="inlineStr">
        <is>
          <t>OWNER</t>
        </is>
      </c>
      <c r="F34" s="35" t="inlineStr">
        <is>
          <t>DUE DATE</t>
        </is>
      </c>
      <c r="G34" s="35" t="inlineStr">
        <is>
          <t>CAPA REMEDIATION STATUS</t>
        </is>
      </c>
    </row>
    <row r="35" ht="20" customHeight="1">
      <c r="A35" s="4" t="inlineStr">
        <is>
          <t>AUD-201</t>
        </is>
      </c>
      <c r="B35" s="5" t="inlineStr">
        <is>
          <t>SOC 2 Type II Assessor</t>
        </is>
      </c>
      <c r="C35" s="36" t="inlineStr">
        <is>
          <t>Major</t>
        </is>
      </c>
      <c r="D35" s="6" t="inlineStr">
        <is>
          <t>Database backup restore simulation overdue past 180 days</t>
        </is>
      </c>
      <c r="E35" s="6" t="inlineStr">
        <is>
          <t>SRE Lead</t>
        </is>
      </c>
      <c r="F35" s="4" t="inlineStr">
        <is>
          <t>2026-11-15</t>
        </is>
      </c>
      <c r="G35" s="37" t="inlineStr">
        <is>
          <t>In Progress</t>
        </is>
      </c>
    </row>
    <row r="36" ht="20" customHeight="1">
      <c r="A36" s="4" t="inlineStr">
        <is>
          <t>AUD-202</t>
        </is>
      </c>
      <c r="B36" s="5" t="inlineStr">
        <is>
          <t>ISO 27001 Surveillance</t>
        </is>
      </c>
      <c r="C36" s="38" t="inlineStr">
        <is>
          <t>Minor</t>
        </is>
      </c>
      <c r="D36" s="6" t="inlineStr">
        <is>
          <t>Access revocation for 2 offboarded contractors delayed 48h</t>
        </is>
      </c>
      <c r="E36" s="6" t="inlineStr">
        <is>
          <t>SecOps IAM</t>
        </is>
      </c>
      <c r="F36" s="4" t="inlineStr">
        <is>
          <t>2026-10-30</t>
        </is>
      </c>
      <c r="G36" s="39" t="inlineStr">
        <is>
          <t>Closed</t>
        </is>
      </c>
    </row>
    <row r="37" ht="20" customHeight="1">
      <c r="A37" s="4" t="inlineStr">
        <is>
          <t>AUD-203</t>
        </is>
      </c>
      <c r="B37" s="5" t="inlineStr">
        <is>
          <t>PCI-DSS v4.0 QSA</t>
        </is>
      </c>
      <c r="C37" s="36" t="inlineStr">
        <is>
          <t>Major</t>
        </is>
      </c>
      <c r="D37" s="6" t="inlineStr">
        <is>
          <t>Quarterly external penetration test scope lacked new API Gateway</t>
        </is>
      </c>
      <c r="E37" s="6" t="inlineStr">
        <is>
          <t>CISO Office</t>
        </is>
      </c>
      <c r="F37" s="4" t="inlineStr">
        <is>
          <t>2026-11-20</t>
        </is>
      </c>
      <c r="G37" s="37" t="inlineStr">
        <is>
          <t>In Progress</t>
        </is>
      </c>
    </row>
    <row r="38" ht="20" customHeight="1">
      <c r="A38" s="4" t="inlineStr">
        <is>
          <t>AUD-204</t>
        </is>
      </c>
      <c r="B38" s="5" t="inlineStr">
        <is>
          <t>Internal Audit GRC</t>
        </is>
      </c>
      <c r="C38" s="38" t="inlineStr">
        <is>
          <t>Minor</t>
        </is>
      </c>
      <c r="D38" s="6" t="inlineStr">
        <is>
          <t>Disaster recovery failover sign-off document lacked CFO approval</t>
        </is>
      </c>
      <c r="E38" s="6" t="inlineStr">
        <is>
          <t>BCP Manager</t>
        </is>
      </c>
      <c r="F38" s="4" t="inlineStr">
        <is>
          <t>2026-11-10</t>
        </is>
      </c>
      <c r="G38" s="39" t="inlineStr">
        <is>
          <t>Closed</t>
        </is>
      </c>
    </row>
    <row r="48">
      <c r="B48" s="52" t="inlineStr">
        <is>
          <t>Monthly Audit Readiness &amp; Control Attestation Attainment (%)</t>
        </is>
      </c>
      <c r="G48" s="52" t="inlineStr">
        <is>
          <t>IT GRC &amp; Regulatory Audit Readiness Index</t>
        </is>
      </c>
    </row>
    <row r="49">
      <c r="B49" s="53" t="inlineStr">
        <is>
          <t>Month</t>
        </is>
      </c>
      <c r="C49" s="53" t="inlineStr">
        <is>
          <t>Target Readiness %</t>
        </is>
      </c>
      <c r="D49" s="53" t="inlineStr">
        <is>
          <t>Actual Control Pass Rate %</t>
        </is>
      </c>
      <c r="E49" s="53" t="inlineStr">
        <is>
          <t>Audit Evidence Automation %</t>
        </is>
      </c>
      <c r="G49" s="53" t="inlineStr">
        <is>
          <t>Operational Capability Pillar</t>
        </is>
      </c>
      <c r="H49" s="53" t="inlineStr">
        <is>
          <t>Benchmark</t>
        </is>
      </c>
      <c r="I49" s="53" t="inlineStr">
        <is>
          <t>Current Attainment</t>
        </is>
      </c>
    </row>
    <row r="50">
      <c r="B50" s="54" t="inlineStr">
        <is>
          <t>May</t>
        </is>
      </c>
      <c r="C50" s="55" t="n">
        <v>88</v>
      </c>
      <c r="D50" s="55" t="n">
        <v>89.40000000000001</v>
      </c>
      <c r="E50" s="55" t="n">
        <v>78</v>
      </c>
      <c r="G50" s="56" t="inlineStr">
        <is>
          <t>ISO 27001 ISMS Controls</t>
        </is>
      </c>
      <c r="H50" s="57" t="n">
        <v>4.5</v>
      </c>
      <c r="I50" s="57" t="n">
        <v>4.9</v>
      </c>
    </row>
    <row r="51">
      <c r="B51" s="54" t="inlineStr">
        <is>
          <t>Jun</t>
        </is>
      </c>
      <c r="C51" s="55" t="n">
        <v>90</v>
      </c>
      <c r="D51" s="55" t="n">
        <v>91.2</v>
      </c>
      <c r="E51" s="55" t="n">
        <v>82.5</v>
      </c>
      <c r="G51" s="56" t="inlineStr">
        <is>
          <t>SOC 2 Type II Evidence</t>
        </is>
      </c>
      <c r="H51" s="57" t="n">
        <v>4.2</v>
      </c>
      <c r="I51" s="57" t="n">
        <v>4.8</v>
      </c>
    </row>
    <row r="52">
      <c r="B52" s="54" t="inlineStr">
        <is>
          <t>Jul</t>
        </is>
      </c>
      <c r="C52" s="55" t="n">
        <v>92</v>
      </c>
      <c r="D52" s="55" t="n">
        <v>93.5</v>
      </c>
      <c r="E52" s="55" t="n">
        <v>87</v>
      </c>
      <c r="G52" s="56" t="inlineStr">
        <is>
          <t>Enterprise Risk Register</t>
        </is>
      </c>
      <c r="H52" s="57" t="n">
        <v>4</v>
      </c>
      <c r="I52" s="57" t="n">
        <v>4.6</v>
      </c>
    </row>
    <row r="53">
      <c r="B53" s="54" t="inlineStr">
        <is>
          <t>Aug</t>
        </is>
      </c>
      <c r="C53" s="55" t="n">
        <v>92</v>
      </c>
      <c r="D53" s="55" t="n">
        <v>93</v>
      </c>
      <c r="E53" s="55" t="n">
        <v>86.2</v>
      </c>
      <c r="G53" s="56" t="inlineStr">
        <is>
          <t>Policy Life Cycle Workflow</t>
        </is>
      </c>
      <c r="H53" s="57" t="n">
        <v>4</v>
      </c>
      <c r="I53" s="57" t="n">
        <v>4.5</v>
      </c>
    </row>
    <row r="54">
      <c r="B54" s="54" t="inlineStr">
        <is>
          <t>Sep</t>
        </is>
      </c>
      <c r="C54" s="55" t="n">
        <v>95</v>
      </c>
      <c r="D54" s="55" t="n">
        <v>96.09999999999999</v>
      </c>
      <c r="E54" s="55" t="n">
        <v>91.5</v>
      </c>
      <c r="G54" s="56" t="inlineStr">
        <is>
          <t>Vendor Third-Party Audit</t>
        </is>
      </c>
      <c r="H54" s="57" t="n">
        <v>3.8</v>
      </c>
      <c r="I54" s="57" t="n">
        <v>4.3</v>
      </c>
    </row>
    <row r="55">
      <c r="B55" s="54" t="inlineStr">
        <is>
          <t>Oct</t>
        </is>
      </c>
      <c r="C55" s="55" t="n">
        <v>97</v>
      </c>
      <c r="D55" s="55" t="n">
        <v>98.2</v>
      </c>
      <c r="E55" s="55" t="n">
        <v>95</v>
      </c>
      <c r="G55" s="56" t="inlineStr">
        <is>
          <t>Continuous Control Monitor</t>
        </is>
      </c>
      <c r="H55" s="57" t="n">
        <v>4.2</v>
      </c>
      <c r="I55" s="57" t="n">
        <v>4.7</v>
      </c>
    </row>
    <row r="72">
      <c r="B72" s="52" t="inlineStr">
        <is>
          <t>Enterprise Risk Remediation &amp; Residual Risk Bridge (Points)</t>
        </is>
      </c>
      <c r="G72" s="52" t="inlineStr">
        <is>
          <t>Audit Findings Closed vs Remediation SLA Attainment (%)</t>
        </is>
      </c>
    </row>
    <row r="73">
      <c r="B73" s="53" t="inlineStr">
        <is>
          <t>Risk Category</t>
        </is>
      </c>
      <c r="C73" s="53" t="inlineStr">
        <is>
          <t>Base Level</t>
        </is>
      </c>
      <c r="D73" s="53" t="inlineStr">
        <is>
          <t>Variance Delta</t>
        </is>
      </c>
      <c r="E73" s="53" t="inlineStr">
        <is>
          <t>Cumulative Bridge</t>
        </is>
      </c>
      <c r="G73" s="53" t="inlineStr">
        <is>
          <t>Quarter</t>
        </is>
      </c>
      <c r="H73" s="53" t="inlineStr">
        <is>
          <t>Findings Closed</t>
        </is>
      </c>
      <c r="I73" s="53" t="inlineStr">
        <is>
          <t>SLA Compliance %</t>
        </is>
      </c>
      <c r="J73" s="53" t="inlineStr">
        <is>
          <t>Target %</t>
        </is>
      </c>
    </row>
    <row r="74">
      <c r="B74" s="56" t="inlineStr">
        <is>
          <t>Inherent Risk Score</t>
        </is>
      </c>
      <c r="C74" s="58" t="n">
        <v>0</v>
      </c>
      <c r="D74" s="59" t="n">
        <v>88</v>
      </c>
      <c r="E74" s="59" t="n">
        <v>88</v>
      </c>
      <c r="G74" s="56" t="inlineStr">
        <is>
          <t>Q1-25</t>
        </is>
      </c>
      <c r="H74" s="58" t="n">
        <v>84</v>
      </c>
      <c r="I74" s="59" t="n">
        <v>88</v>
      </c>
      <c r="J74" s="59" t="n">
        <v>90</v>
      </c>
    </row>
    <row r="75">
      <c r="B75" s="56" t="inlineStr">
        <is>
          <t>ISO 27001 Controls</t>
        </is>
      </c>
      <c r="C75" s="59" t="n">
        <v>88</v>
      </c>
      <c r="D75" s="59" t="n">
        <v>-26</v>
      </c>
      <c r="E75" s="59" t="n">
        <v>62</v>
      </c>
      <c r="G75" s="56" t="inlineStr">
        <is>
          <t>Q2-25</t>
        </is>
      </c>
      <c r="H75" s="58" t="n">
        <v>96</v>
      </c>
      <c r="I75" s="59" t="n">
        <v>92.5</v>
      </c>
      <c r="J75" s="59" t="n">
        <v>90</v>
      </c>
    </row>
    <row r="76">
      <c r="B76" s="56" t="inlineStr">
        <is>
          <t>SOC 2 Type II Mitigations</t>
        </is>
      </c>
      <c r="C76" s="59" t="n">
        <v>62</v>
      </c>
      <c r="D76" s="59" t="n">
        <v>-18.5</v>
      </c>
      <c r="E76" s="59" t="n">
        <v>43.5</v>
      </c>
      <c r="G76" s="56" t="inlineStr">
        <is>
          <t>Q3-25</t>
        </is>
      </c>
      <c r="H76" s="58" t="n">
        <v>110</v>
      </c>
      <c r="I76" s="59" t="n">
        <v>94.8</v>
      </c>
      <c r="J76" s="59" t="n">
        <v>95</v>
      </c>
    </row>
    <row r="77">
      <c r="B77" s="56" t="inlineStr">
        <is>
          <t>Automated Guardrails</t>
        </is>
      </c>
      <c r="C77" s="59" t="n">
        <v>43.5</v>
      </c>
      <c r="D77" s="59" t="n">
        <v>-14.2</v>
      </c>
      <c r="E77" s="59" t="n">
        <v>29.3</v>
      </c>
      <c r="G77" s="56" t="inlineStr">
        <is>
          <t>Q4-25</t>
        </is>
      </c>
      <c r="H77" s="58" t="n">
        <v>105</v>
      </c>
      <c r="I77" s="59" t="n">
        <v>93.90000000000001</v>
      </c>
      <c r="J77" s="59" t="n">
        <v>95</v>
      </c>
    </row>
    <row r="78">
      <c r="B78" s="56" t="inlineStr">
        <is>
          <t>Third-Party Cyber Cover</t>
        </is>
      </c>
      <c r="C78" s="59" t="n">
        <v>29.3</v>
      </c>
      <c r="D78" s="59" t="n">
        <v>-8.1</v>
      </c>
      <c r="E78" s="59" t="n">
        <v>21.2</v>
      </c>
      <c r="G78" s="56" t="inlineStr">
        <is>
          <t>Q1-26</t>
        </is>
      </c>
      <c r="H78" s="58" t="n">
        <v>122</v>
      </c>
      <c r="I78" s="59" t="n">
        <v>97.09999999999999</v>
      </c>
      <c r="J78" s="59" t="n">
        <v>98</v>
      </c>
    </row>
    <row r="79">
      <c r="B79" s="56" t="inlineStr">
        <is>
          <t>Net Residual Risk</t>
        </is>
      </c>
      <c r="C79" s="58" t="n">
        <v>0</v>
      </c>
      <c r="D79" s="59" t="n">
        <v>21.2</v>
      </c>
      <c r="E79" s="59" t="n">
        <v>21.2</v>
      </c>
      <c r="G79" s="56" t="inlineStr">
        <is>
          <t>Q2-26</t>
        </is>
      </c>
      <c r="H79" s="58" t="n">
        <v>135</v>
      </c>
      <c r="I79" s="59" t="n">
        <v>98.59999999999999</v>
      </c>
      <c r="J79" s="59" t="n">
        <v>98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5" customHeight="1">
      <c r="A1" s="40" t="inlineStr">
        <is>
          <t>🗺️ MULTI-FRAMEWORK COMPLIANCE CONTROL MAPPING MATRIX</t>
        </is>
      </c>
    </row>
    <row r="3">
      <c r="B3" s="30" t="inlineStr">
        <is>
          <t>Average Compliance Score:</t>
        </is>
      </c>
      <c r="C3" s="41">
        <f>AVERAGE(J10:J30)</f>
        <v/>
      </c>
    </row>
    <row r="9" ht="24" customHeight="1">
      <c r="A9" s="3" t="inlineStr">
        <is>
          <t>CONTROL ID</t>
        </is>
      </c>
      <c r="B9" s="3" t="inlineStr">
        <is>
          <t>CONTROL TITLE / PRACTICE</t>
        </is>
      </c>
      <c r="C9" s="3" t="inlineStr">
        <is>
          <t>CONTROL DOMAIN</t>
        </is>
      </c>
      <c r="D9" s="3" t="inlineStr">
        <is>
          <t>ISO 27001:2022</t>
        </is>
      </c>
      <c r="E9" s="3" t="inlineStr">
        <is>
          <t>SOC 2 TYPE II</t>
        </is>
      </c>
      <c r="F9" s="3" t="inlineStr">
        <is>
          <t>NIST CSF 2.0</t>
        </is>
      </c>
      <c r="G9" s="3" t="inlineStr">
        <is>
          <t>PCI-DSS v4.0</t>
        </is>
      </c>
      <c r="H9" s="3" t="inlineStr">
        <is>
          <t>UU PDP / GDPR</t>
        </is>
      </c>
      <c r="I9" s="3" t="inlineStr">
        <is>
          <t>TEST CADENCE</t>
        </is>
      </c>
      <c r="J9" s="3" t="inlineStr">
        <is>
          <t>COMPLIANCE %</t>
        </is>
      </c>
      <c r="K9" s="3" t="inlineStr">
        <is>
          <t>STATUS</t>
        </is>
      </c>
    </row>
    <row r="10" ht="20" customHeight="1">
      <c r="A10" s="4" t="inlineStr">
        <is>
          <t>CTL-AC-01</t>
        </is>
      </c>
      <c r="B10" s="5" t="inlineStr">
        <is>
          <t>Multi-Factor Authentication (MFA)</t>
        </is>
      </c>
      <c r="C10" s="6" t="inlineStr">
        <is>
          <t>Access Control</t>
        </is>
      </c>
      <c r="D10" s="4" t="inlineStr">
        <is>
          <t>A.8.5</t>
        </is>
      </c>
      <c r="E10" s="4" t="inlineStr">
        <is>
          <t>CC6.1</t>
        </is>
      </c>
      <c r="F10" s="4" t="inlineStr">
        <is>
          <t>PR.AA-01</t>
        </is>
      </c>
      <c r="G10" s="4" t="inlineStr">
        <is>
          <t>Req 8.3</t>
        </is>
      </c>
      <c r="H10" s="4" t="inlineStr">
        <is>
          <t>Pasal 35</t>
        </is>
      </c>
      <c r="I10" s="4" t="inlineStr">
        <is>
          <t>Continuous</t>
        </is>
      </c>
      <c r="J10" s="42" t="n">
        <v>1</v>
      </c>
      <c r="K10" s="39" t="inlineStr">
        <is>
          <t>Compliant</t>
        </is>
      </c>
    </row>
    <row r="11" ht="20" customHeight="1">
      <c r="A11" s="4" t="inlineStr">
        <is>
          <t>CTL-CR-02</t>
        </is>
      </c>
      <c r="B11" s="5" t="inlineStr">
        <is>
          <t>Data Encryption at Rest (AES-256)</t>
        </is>
      </c>
      <c r="C11" s="6" t="inlineStr">
        <is>
          <t>Cryptography</t>
        </is>
      </c>
      <c r="D11" s="4" t="inlineStr">
        <is>
          <t>A.8.24</t>
        </is>
      </c>
      <c r="E11" s="4" t="inlineStr">
        <is>
          <t>CC6.6</t>
        </is>
      </c>
      <c r="F11" s="4" t="inlineStr">
        <is>
          <t>PR.DS-01</t>
        </is>
      </c>
      <c r="G11" s="4" t="inlineStr">
        <is>
          <t>Req 3.4</t>
        </is>
      </c>
      <c r="H11" s="4" t="inlineStr">
        <is>
          <t>Pasal 36</t>
        </is>
      </c>
      <c r="I11" s="4" t="inlineStr">
        <is>
          <t>Monthly</t>
        </is>
      </c>
      <c r="J11" s="42" t="n">
        <v>0.98</v>
      </c>
      <c r="K11" s="39" t="inlineStr">
        <is>
          <t>Compliant</t>
        </is>
      </c>
    </row>
    <row r="12" ht="20" customHeight="1">
      <c r="A12" s="4" t="inlineStr">
        <is>
          <t>CTL-VM-03</t>
        </is>
      </c>
      <c r="B12" s="5" t="inlineStr">
        <is>
          <t>Vulnerability Patching Cadence</t>
        </is>
      </c>
      <c r="C12" s="6" t="inlineStr">
        <is>
          <t>SecOps</t>
        </is>
      </c>
      <c r="D12" s="4" t="inlineStr">
        <is>
          <t>A.8.8</t>
        </is>
      </c>
      <c r="E12" s="4" t="inlineStr">
        <is>
          <t>CC7.1</t>
        </is>
      </c>
      <c r="F12" s="4" t="inlineStr">
        <is>
          <t>ID.RA-01</t>
        </is>
      </c>
      <c r="G12" s="4" t="inlineStr">
        <is>
          <t>Req 6.3</t>
        </is>
      </c>
      <c r="H12" s="4" t="inlineStr">
        <is>
          <t>Pasal 35</t>
        </is>
      </c>
      <c r="I12" s="4" t="inlineStr">
        <is>
          <t>Bi-Weekly</t>
        </is>
      </c>
      <c r="J12" s="42" t="n">
        <v>0.9399999999999999</v>
      </c>
      <c r="K12" s="39" t="inlineStr">
        <is>
          <t>Compliant</t>
        </is>
      </c>
    </row>
    <row r="13" ht="20" customHeight="1">
      <c r="A13" s="4" t="inlineStr">
        <is>
          <t>CTL-BC-04</t>
        </is>
      </c>
      <c r="B13" s="5" t="inlineStr">
        <is>
          <t>Annual Disaster Recovery Failover</t>
        </is>
      </c>
      <c r="C13" s="6" t="inlineStr">
        <is>
          <t>Business Continuity</t>
        </is>
      </c>
      <c r="D13" s="4" t="inlineStr">
        <is>
          <t>A.8.14</t>
        </is>
      </c>
      <c r="E13" s="4" t="inlineStr">
        <is>
          <t>A1.2</t>
        </is>
      </c>
      <c r="F13" s="4" t="inlineStr">
        <is>
          <t>RC.RP-01</t>
        </is>
      </c>
      <c r="G13" s="4" t="inlineStr">
        <is>
          <t>Req 12.10</t>
        </is>
      </c>
      <c r="H13" s="4" t="inlineStr">
        <is>
          <t>Pasal 37</t>
        </is>
      </c>
      <c r="I13" s="4" t="inlineStr">
        <is>
          <t>Annual</t>
        </is>
      </c>
      <c r="J13" s="42" t="n">
        <v>0.9</v>
      </c>
      <c r="K13" s="39" t="inlineStr">
        <is>
          <t>Compliant</t>
        </is>
      </c>
    </row>
    <row r="14" ht="20" customHeight="1">
      <c r="A14" s="4" t="inlineStr">
        <is>
          <t>CTL-TP-05</t>
        </is>
      </c>
      <c r="B14" s="5" t="inlineStr">
        <is>
          <t>Vendor Security Due Diligence</t>
        </is>
      </c>
      <c r="C14" s="6" t="inlineStr">
        <is>
          <t>Third-Party Risk</t>
        </is>
      </c>
      <c r="D14" s="4" t="inlineStr">
        <is>
          <t>A.5.19</t>
        </is>
      </c>
      <c r="E14" s="4" t="inlineStr">
        <is>
          <t>CC9.2</t>
        </is>
      </c>
      <c r="F14" s="4" t="inlineStr">
        <is>
          <t>GV.SC-04</t>
        </is>
      </c>
      <c r="G14" s="4" t="inlineStr">
        <is>
          <t>Req 12.8</t>
        </is>
      </c>
      <c r="H14" s="4" t="inlineStr">
        <is>
          <t>Pasal 38</t>
        </is>
      </c>
      <c r="I14" s="4" t="inlineStr">
        <is>
          <t>Quarterly</t>
        </is>
      </c>
      <c r="J14" s="42" t="n">
        <v>0.88</v>
      </c>
      <c r="K14" s="37" t="inlineStr">
        <is>
          <t>In Progress</t>
        </is>
      </c>
    </row>
    <row r="15" ht="20" customHeight="1">
      <c r="A15" s="4" t="inlineStr">
        <is>
          <t>CTL-PR-06</t>
        </is>
      </c>
      <c r="B15" s="5" t="inlineStr">
        <is>
          <t>Data Subject Right of Erasure</t>
        </is>
      </c>
      <c r="C15" s="6" t="inlineStr">
        <is>
          <t>Data Privacy</t>
        </is>
      </c>
      <c r="D15" s="4" t="inlineStr">
        <is>
          <t>A.8.10</t>
        </is>
      </c>
      <c r="E15" s="4" t="inlineStr">
        <is>
          <t>CC6.3</t>
        </is>
      </c>
      <c r="F15" s="4" t="inlineStr">
        <is>
          <t>PR.DS-02</t>
        </is>
      </c>
      <c r="G15" s="4" t="inlineStr">
        <is>
          <t>N/A</t>
        </is>
      </c>
      <c r="H15" s="4" t="inlineStr">
        <is>
          <t>Pasal 42</t>
        </is>
      </c>
      <c r="I15" s="4" t="inlineStr">
        <is>
          <t>On Demand</t>
        </is>
      </c>
      <c r="J15" s="42" t="n">
        <v>0.95</v>
      </c>
      <c r="K15" s="39" t="inlineStr">
        <is>
          <t>Compliant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 ht="35" customHeight="1">
      <c r="A1" s="1" t="inlineStr">
        <is>
          <t>📊 INHERENT VS RESIDUAL RISK REGISTER &amp; MITIGATION MATRIX</t>
        </is>
      </c>
    </row>
    <row r="9" ht="24" customHeight="1">
      <c r="A9" s="35" t="inlineStr">
        <is>
          <t>RISK ID</t>
        </is>
      </c>
      <c r="B9" s="35" t="inlineStr">
        <is>
          <t>THREAT / RISK EVENT</t>
        </is>
      </c>
      <c r="C9" s="35" t="inlineStr">
        <is>
          <t>INHERENT IMPACT (1-5)</t>
        </is>
      </c>
      <c r="D9" s="35" t="inlineStr">
        <is>
          <t>INHERENT PROB (1-5)</t>
        </is>
      </c>
      <c r="E9" s="35" t="inlineStr">
        <is>
          <t>INHERENT SCORE</t>
        </is>
      </c>
      <c r="F9" s="35" t="inlineStr">
        <is>
          <t>CONTROL EFFECTIVENESS %</t>
        </is>
      </c>
      <c r="G9" s="35" t="inlineStr">
        <is>
          <t>RESIDUAL IMPACT</t>
        </is>
      </c>
      <c r="H9" s="35" t="inlineStr">
        <is>
          <t>RESIDUAL PROB</t>
        </is>
      </c>
      <c r="I9" s="35" t="inlineStr">
        <is>
          <t>RESIDUAL LEVEL</t>
        </is>
      </c>
      <c r="J9" s="35" t="inlineStr">
        <is>
          <t>TREATMENT</t>
        </is>
      </c>
      <c r="K9" s="35" t="inlineStr">
        <is>
          <t>RISK OWNER</t>
        </is>
      </c>
    </row>
    <row r="10" ht="20" customHeight="1">
      <c r="A10" s="4" t="inlineStr">
        <is>
          <t>RSK-01</t>
        </is>
      </c>
      <c r="B10" s="5" t="inlineStr">
        <is>
          <t>Ransomware encryption of critical customer DB</t>
        </is>
      </c>
      <c r="C10" s="4" t="n">
        <v>5</v>
      </c>
      <c r="D10" s="4" t="n">
        <v>4</v>
      </c>
      <c r="E10" s="43">
        <f>C10*D10</f>
        <v/>
      </c>
      <c r="F10" s="44" t="n">
        <v>0.85</v>
      </c>
      <c r="G10" s="4" t="n">
        <v>2</v>
      </c>
      <c r="H10" s="4" t="n">
        <v>2</v>
      </c>
      <c r="I10" s="39" t="inlineStr">
        <is>
          <t>Low</t>
        </is>
      </c>
      <c r="J10" s="4" t="inlineStr">
        <is>
          <t>Mitigate</t>
        </is>
      </c>
      <c r="K10" s="6" t="inlineStr">
        <is>
          <t>CISO Office</t>
        </is>
      </c>
    </row>
    <row r="11" ht="20" customHeight="1">
      <c r="A11" s="4" t="inlineStr">
        <is>
          <t>RSK-02</t>
        </is>
      </c>
      <c r="B11" s="5" t="inlineStr">
        <is>
          <t>Cloud misconfiguration exposes S3 bucket PII</t>
        </is>
      </c>
      <c r="C11" s="4" t="n">
        <v>5</v>
      </c>
      <c r="D11" s="4" t="n">
        <v>3</v>
      </c>
      <c r="E11" s="43">
        <f>C11*D11</f>
        <v/>
      </c>
      <c r="F11" s="44" t="n">
        <v>0.8</v>
      </c>
      <c r="G11" s="4" t="n">
        <v>2</v>
      </c>
      <c r="H11" s="4" t="n">
        <v>2</v>
      </c>
      <c r="I11" s="39" t="inlineStr">
        <is>
          <t>Low</t>
        </is>
      </c>
      <c r="J11" s="4" t="inlineStr">
        <is>
          <t>Mitigate</t>
        </is>
      </c>
      <c r="K11" s="6" t="inlineStr">
        <is>
          <t>Cloud SecOps</t>
        </is>
      </c>
    </row>
    <row r="12" ht="20" customHeight="1">
      <c r="A12" s="4" t="inlineStr">
        <is>
          <t>RSK-03</t>
        </is>
      </c>
      <c r="B12" s="5" t="inlineStr">
        <is>
          <t>Third-party payment vendor API outage &gt; 4 hours</t>
        </is>
      </c>
      <c r="C12" s="4" t="n">
        <v>4</v>
      </c>
      <c r="D12" s="4" t="n">
        <v>3</v>
      </c>
      <c r="E12" s="43">
        <f>C12*D12</f>
        <v/>
      </c>
      <c r="F12" s="44" t="n">
        <v>0.65</v>
      </c>
      <c r="G12" s="4" t="n">
        <v>3</v>
      </c>
      <c r="H12" s="4" t="n">
        <v>2</v>
      </c>
      <c r="I12" s="37" t="inlineStr">
        <is>
          <t>Medium</t>
        </is>
      </c>
      <c r="J12" s="4" t="inlineStr">
        <is>
          <t>Transfer</t>
        </is>
      </c>
      <c r="K12" s="6" t="inlineStr">
        <is>
          <t>Vendor Mgmt</t>
        </is>
      </c>
    </row>
    <row r="13" ht="20" customHeight="1">
      <c r="A13" s="4" t="inlineStr">
        <is>
          <t>RSK-04</t>
        </is>
      </c>
      <c r="B13" s="5" t="inlineStr">
        <is>
          <t>Insider privileged user unauthorized data export</t>
        </is>
      </c>
      <c r="C13" s="4" t="n">
        <v>5</v>
      </c>
      <c r="D13" s="4" t="n">
        <v>2</v>
      </c>
      <c r="E13" s="43">
        <f>C13*D13</f>
        <v/>
      </c>
      <c r="F13" s="44" t="n">
        <v>0.75</v>
      </c>
      <c r="G13" s="4" t="n">
        <v>2</v>
      </c>
      <c r="H13" s="4" t="n">
        <v>2</v>
      </c>
      <c r="I13" s="39" t="inlineStr">
        <is>
          <t>Low</t>
        </is>
      </c>
      <c r="J13" s="4" t="inlineStr">
        <is>
          <t>Mitigate</t>
        </is>
      </c>
      <c r="K13" s="6" t="inlineStr">
        <is>
          <t>HR &amp; SecOps</t>
        </is>
      </c>
    </row>
    <row r="14" ht="20" customHeight="1">
      <c r="A14" s="4" t="inlineStr">
        <is>
          <t>RSK-05</t>
        </is>
      </c>
      <c r="B14" s="5" t="inlineStr">
        <is>
          <t>Regulatory non-compliance with UU PDP data audit</t>
        </is>
      </c>
      <c r="C14" s="4" t="n">
        <v>4</v>
      </c>
      <c r="D14" s="4" t="n">
        <v>4</v>
      </c>
      <c r="E14" s="43">
        <f>C14*D14</f>
        <v/>
      </c>
      <c r="F14" s="44" t="n">
        <v>0.7</v>
      </c>
      <c r="G14" s="4" t="n">
        <v>2</v>
      </c>
      <c r="H14" s="4" t="n">
        <v>3</v>
      </c>
      <c r="I14" s="37" t="inlineStr">
        <is>
          <t>Medium</t>
        </is>
      </c>
      <c r="J14" s="4" t="inlineStr">
        <is>
          <t>Mitigate</t>
        </is>
      </c>
      <c r="K14" s="6" t="inlineStr">
        <is>
          <t>Legal &amp; GRC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0" customWidth="1" min="4" max="4"/>
    <col width="18" customWidth="1" min="5" max="5"/>
    <col width="32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40" t="inlineStr">
        <is>
          <t>📋 AUDIT FINDINGS &amp; CORRECTIVE AND PREVENTIVE ACTIONS (CAPA)</t>
        </is>
      </c>
    </row>
    <row r="9" ht="24" customHeight="1">
      <c r="A9" s="3" t="inlineStr">
        <is>
          <t>FINDING ID</t>
        </is>
      </c>
      <c r="B9" s="3" t="inlineStr">
        <is>
          <t>AUDIT BODY / TYPE</t>
        </is>
      </c>
      <c r="C9" s="3" t="inlineStr">
        <is>
          <t>SEVERITY</t>
        </is>
      </c>
      <c r="D9" s="3" t="inlineStr">
        <is>
          <t>FINDING DEFICIENCY</t>
        </is>
      </c>
      <c r="E9" s="3" t="inlineStr">
        <is>
          <t>ROOT CAUSE</t>
        </is>
      </c>
      <c r="F9" s="3" t="inlineStr">
        <is>
          <t>CORRECTIVE ACTION (CAPA)</t>
        </is>
      </c>
      <c r="G9" s="3" t="inlineStr">
        <is>
          <t>ASSIGNED LEAD</t>
        </is>
      </c>
      <c r="H9" s="3" t="inlineStr">
        <is>
          <t>STATUS</t>
        </is>
      </c>
      <c r="I9" s="3" t="inlineStr">
        <is>
          <t>DUE DATE</t>
        </is>
      </c>
      <c r="J9" s="3" t="inlineStr">
        <is>
          <t>AGING (DAYS)</t>
        </is>
      </c>
    </row>
    <row r="10" ht="20" customHeight="1">
      <c r="A10" s="4" t="inlineStr">
        <is>
          <t>CAPA-01</t>
        </is>
      </c>
      <c r="B10" s="5" t="inlineStr">
        <is>
          <t>SOC 2 Assessor</t>
        </is>
      </c>
      <c r="C10" s="36" t="inlineStr">
        <is>
          <t>Major</t>
        </is>
      </c>
      <c r="D10" s="6" t="inlineStr">
        <is>
          <t>Database backup restore simulation overdue</t>
        </is>
      </c>
      <c r="E10" s="6" t="inlineStr">
        <is>
          <t>Staff turnover in DBA team</t>
        </is>
      </c>
      <c r="F10" s="6" t="inlineStr">
        <is>
          <t>Automate weekly automated restore script in sandbox</t>
        </is>
      </c>
      <c r="G10" s="6" t="inlineStr">
        <is>
          <t>DBA Lead</t>
        </is>
      </c>
      <c r="H10" s="37" t="inlineStr">
        <is>
          <t>In Progress</t>
        </is>
      </c>
      <c r="I10" s="4" t="inlineStr">
        <is>
          <t>2026-11-15</t>
        </is>
      </c>
      <c r="J10" s="4" t="n">
        <v>35</v>
      </c>
    </row>
    <row r="11" ht="20" customHeight="1">
      <c r="A11" s="4" t="inlineStr">
        <is>
          <t>CAPA-02</t>
        </is>
      </c>
      <c r="B11" s="5" t="inlineStr">
        <is>
          <t>ISO 27001 Auditor</t>
        </is>
      </c>
      <c r="C11" s="38" t="inlineStr">
        <is>
          <t>Minor</t>
        </is>
      </c>
      <c r="D11" s="6" t="inlineStr">
        <is>
          <t>Access revocation delay for 2 contractors</t>
        </is>
      </c>
      <c r="E11" s="6" t="inlineStr">
        <is>
          <t>Manual email workflow from HR</t>
        </is>
      </c>
      <c r="F11" s="6" t="inlineStr">
        <is>
          <t>Integrate HR Workday webhooks directly to Okta</t>
        </is>
      </c>
      <c r="G11" s="6" t="inlineStr">
        <is>
          <t>IAM Engineer</t>
        </is>
      </c>
      <c r="H11" s="39" t="inlineStr">
        <is>
          <t>Closed</t>
        </is>
      </c>
      <c r="I11" s="4" t="inlineStr">
        <is>
          <t>2026-10-30</t>
        </is>
      </c>
      <c r="J11" s="4" t="n">
        <v>12</v>
      </c>
    </row>
    <row r="12" ht="20" customHeight="1">
      <c r="A12" s="4" t="inlineStr">
        <is>
          <t>CAPA-03</t>
        </is>
      </c>
      <c r="B12" s="5" t="inlineStr">
        <is>
          <t>PCI-DSS QSA</t>
        </is>
      </c>
      <c r="C12" s="36" t="inlineStr">
        <is>
          <t>Major</t>
        </is>
      </c>
      <c r="D12" s="6" t="inlineStr">
        <is>
          <t>Penetration test missed API gateway endpoint</t>
        </is>
      </c>
      <c r="E12" s="6" t="inlineStr">
        <is>
          <t>Endpoint deployed outside sprint notice</t>
        </is>
      </c>
      <c r="F12" s="6" t="inlineStr">
        <is>
          <t>Implement mandatory SecOps approval gate in CI/CD</t>
        </is>
      </c>
      <c r="G12" s="6" t="inlineStr">
        <is>
          <t>DevSecOps</t>
        </is>
      </c>
      <c r="H12" s="37" t="inlineStr">
        <is>
          <t>In Progress</t>
        </is>
      </c>
      <c r="I12" s="4" t="inlineStr">
        <is>
          <t>2026-11-20</t>
        </is>
      </c>
      <c r="J12" s="4" t="n">
        <v>28</v>
      </c>
    </row>
  </sheetData>
  <mergeCells count="1"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1" t="inlineStr">
        <is>
          <t>🤝 THIRD-PARTY RISK MANAGEMENT (TPRM) &amp; VENDOR SECURITY</t>
        </is>
      </c>
    </row>
    <row r="9" ht="24" customHeight="1">
      <c r="A9" s="35" t="inlineStr">
        <is>
          <t>VENDOR ID</t>
        </is>
      </c>
      <c r="B9" s="35" t="inlineStr">
        <is>
          <t>VENDOR NAME</t>
        </is>
      </c>
      <c r="C9" s="35" t="inlineStr">
        <is>
          <t>SERVICE PROVIDED</t>
        </is>
      </c>
      <c r="D9" s="35" t="inlineStr">
        <is>
          <t>DATA ACCESSED</t>
        </is>
      </c>
      <c r="E9" s="35" t="inlineStr">
        <is>
          <t>TIER</t>
        </is>
      </c>
      <c r="F9" s="35" t="inlineStr">
        <is>
          <t>SOC 2 REPORT VALID</t>
        </is>
      </c>
      <c r="G9" s="35" t="inlineStr">
        <is>
          <t>ASSESSMENT SCORE %</t>
        </is>
      </c>
      <c r="H9" s="35" t="inlineStr">
        <is>
          <t>OPEN ISSUES</t>
        </is>
      </c>
      <c r="I9" s="35" t="inlineStr">
        <is>
          <t>RESIDUAL RISK</t>
        </is>
      </c>
      <c r="J9" s="35" t="inlineStr">
        <is>
          <t>STATUS</t>
        </is>
      </c>
    </row>
    <row r="10" ht="20" customHeight="1">
      <c r="A10" s="4" t="inlineStr">
        <is>
          <t>VND-01</t>
        </is>
      </c>
      <c r="B10" s="5" t="inlineStr">
        <is>
          <t>Amazon Web Services</t>
        </is>
      </c>
      <c r="C10" s="6" t="inlineStr">
        <is>
          <t>Cloud Infrastructure Hosting</t>
        </is>
      </c>
      <c r="D10" s="6" t="inlineStr">
        <is>
          <t>Confidential &amp; PII</t>
        </is>
      </c>
      <c r="E10" s="4" t="inlineStr">
        <is>
          <t>Tier 1 - Critical</t>
        </is>
      </c>
      <c r="F10" s="4" t="inlineStr">
        <is>
          <t>Yes</t>
        </is>
      </c>
      <c r="G10" s="42" t="n">
        <v>0.98</v>
      </c>
      <c r="H10" s="4" t="n">
        <v>0</v>
      </c>
      <c r="I10" s="39" t="inlineStr">
        <is>
          <t>Low</t>
        </is>
      </c>
      <c r="J10" s="39" t="inlineStr">
        <is>
          <t>Approved</t>
        </is>
      </c>
    </row>
    <row r="11" ht="20" customHeight="1">
      <c r="A11" s="4" t="inlineStr">
        <is>
          <t>VND-02</t>
        </is>
      </c>
      <c r="B11" s="5" t="inlineStr">
        <is>
          <t>Salesforce CRM</t>
        </is>
      </c>
      <c r="C11" s="6" t="inlineStr">
        <is>
          <t>Customer CRM &amp; Leads</t>
        </is>
      </c>
      <c r="D11" s="6" t="inlineStr">
        <is>
          <t>PII &amp; Sales Records</t>
        </is>
      </c>
      <c r="E11" s="4" t="inlineStr">
        <is>
          <t>Tier 1 - Critical</t>
        </is>
      </c>
      <c r="F11" s="4" t="inlineStr">
        <is>
          <t>Yes</t>
        </is>
      </c>
      <c r="G11" s="42" t="n">
        <v>0.95</v>
      </c>
      <c r="H11" s="4" t="n">
        <v>1</v>
      </c>
      <c r="I11" s="39" t="inlineStr">
        <is>
          <t>Low</t>
        </is>
      </c>
      <c r="J11" s="39" t="inlineStr">
        <is>
          <t>Approved</t>
        </is>
      </c>
    </row>
    <row r="12" ht="20" customHeight="1">
      <c r="A12" s="4" t="inlineStr">
        <is>
          <t>VND-03</t>
        </is>
      </c>
      <c r="B12" s="5" t="inlineStr">
        <is>
          <t>Twilio Messaging</t>
        </is>
      </c>
      <c r="C12" s="6" t="inlineStr">
        <is>
          <t>SMS &amp; OTP Gateway</t>
        </is>
      </c>
      <c r="D12" s="6" t="inlineStr">
        <is>
          <t>Customer Phone Numbers</t>
        </is>
      </c>
      <c r="E12" s="4" t="inlineStr">
        <is>
          <t>Tier 2 - High</t>
        </is>
      </c>
      <c r="F12" s="4" t="inlineStr">
        <is>
          <t>Yes</t>
        </is>
      </c>
      <c r="G12" s="42" t="n">
        <v>0.92</v>
      </c>
      <c r="H12" s="4" t="n">
        <v>2</v>
      </c>
      <c r="I12" s="39" t="inlineStr">
        <is>
          <t>Low</t>
        </is>
      </c>
      <c r="J12" s="39" t="inlineStr">
        <is>
          <t>Approved</t>
        </is>
      </c>
    </row>
    <row r="13" ht="20" customHeight="1">
      <c r="A13" s="4" t="inlineStr">
        <is>
          <t>VND-04</t>
        </is>
      </c>
      <c r="B13" s="5" t="inlineStr">
        <is>
          <t>Local Outsourced QA Agency</t>
        </is>
      </c>
      <c r="C13" s="6" t="inlineStr">
        <is>
          <t>Software Quality Testing</t>
        </is>
      </c>
      <c r="D13" s="6" t="inlineStr">
        <is>
          <t>Anonymized Test Data</t>
        </is>
      </c>
      <c r="E13" s="4" t="inlineStr">
        <is>
          <t>Tier 3 - Medium</t>
        </is>
      </c>
      <c r="F13" s="4" t="inlineStr">
        <is>
          <t>No</t>
        </is>
      </c>
      <c r="G13" s="42" t="n">
        <v>0.74</v>
      </c>
      <c r="H13" s="4" t="n">
        <v>4</v>
      </c>
      <c r="I13" s="37" t="inlineStr">
        <is>
          <t>Medium</t>
        </is>
      </c>
      <c r="J13" s="37" t="inlineStr">
        <is>
          <t>In Review</t>
        </is>
      </c>
    </row>
  </sheetData>
  <mergeCells count="1">
    <mergeCell ref="A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0" t="inlineStr">
        <is>
          <t>👥 QUARTERLY USER ACCESS REVIEW (UAR) &amp; SOD GOVERNANCE</t>
        </is>
      </c>
    </row>
    <row r="9" ht="24" customHeight="1">
      <c r="A9" s="3" t="inlineStr">
        <is>
          <t>SYSTEM ID</t>
        </is>
      </c>
      <c r="B9" s="3" t="inlineStr">
        <is>
          <t>SYSTEM / APPLICATION</t>
        </is>
      </c>
      <c r="C9" s="3" t="inlineStr">
        <is>
          <t>REVIEW CYCLE</t>
        </is>
      </c>
      <c r="D9" s="3" t="inlineStr">
        <is>
          <t>PRIVILEGED ACCOUNTS</t>
        </is>
      </c>
      <c r="E9" s="3" t="inlineStr">
        <is>
          <t>ORPHAN ACCOUNTS FOUND</t>
        </is>
      </c>
      <c r="F9" s="3" t="inlineStr">
        <is>
          <t>REVOCATIONS EXECUTED</t>
        </is>
      </c>
      <c r="G9" s="3" t="inlineStr">
        <is>
          <t>SOD CONFLICTS</t>
        </is>
      </c>
      <c r="H9" s="3" t="inlineStr">
        <is>
          <t>REVIEW SIGN-OFF</t>
        </is>
      </c>
      <c r="I9" s="3" t="inlineStr">
        <is>
          <t>COMPLIANCE</t>
        </is>
      </c>
    </row>
    <row r="10" ht="20" customHeight="1">
      <c r="A10" s="4" t="inlineStr">
        <is>
          <t>SYS-01</t>
        </is>
      </c>
      <c r="B10" s="5" t="inlineStr">
        <is>
          <t>AWS Production Root / IAM</t>
        </is>
      </c>
      <c r="C10" s="4" t="inlineStr">
        <is>
          <t>2026 Q3</t>
        </is>
      </c>
      <c r="D10" s="4" t="n">
        <v>14</v>
      </c>
      <c r="E10" s="4" t="n">
        <v>0</v>
      </c>
      <c r="F10" s="45" t="n">
        <v>0</v>
      </c>
      <c r="G10" s="4" t="n">
        <v>0</v>
      </c>
      <c r="H10" s="6" t="inlineStr">
        <is>
          <t>Approved by CISO</t>
        </is>
      </c>
      <c r="I10" s="39" t="inlineStr">
        <is>
          <t>Compliant</t>
        </is>
      </c>
    </row>
    <row r="11" ht="20" customHeight="1">
      <c r="A11" s="4" t="inlineStr">
        <is>
          <t>SYS-02</t>
        </is>
      </c>
      <c r="B11" s="5" t="inlineStr">
        <is>
          <t>Core Banking Database (Oracle)</t>
        </is>
      </c>
      <c r="C11" s="4" t="inlineStr">
        <is>
          <t>2026 Q3</t>
        </is>
      </c>
      <c r="D11" s="4" t="n">
        <v>8</v>
      </c>
      <c r="E11" s="4" t="n">
        <v>1</v>
      </c>
      <c r="F11" s="45" t="n">
        <v>1</v>
      </c>
      <c r="G11" s="4" t="n">
        <v>0</v>
      </c>
      <c r="H11" s="6" t="inlineStr">
        <is>
          <t>Approved by VP Eng</t>
        </is>
      </c>
      <c r="I11" s="39" t="inlineStr">
        <is>
          <t>Compliant</t>
        </is>
      </c>
    </row>
    <row r="12" ht="20" customHeight="1">
      <c r="A12" s="4" t="inlineStr">
        <is>
          <t>SYS-03</t>
        </is>
      </c>
      <c r="B12" s="5" t="inlineStr">
        <is>
          <t>Corporate ActiveDirectory / Okta</t>
        </is>
      </c>
      <c r="C12" s="4" t="inlineStr">
        <is>
          <t>2026 Q3</t>
        </is>
      </c>
      <c r="D12" s="4" t="n">
        <v>42</v>
      </c>
      <c r="E12" s="4" t="n">
        <v>3</v>
      </c>
      <c r="F12" s="45" t="n">
        <v>3</v>
      </c>
      <c r="G12" s="4" t="n">
        <v>0</v>
      </c>
      <c r="H12" s="6" t="inlineStr">
        <is>
          <t>Approved by IT Head</t>
        </is>
      </c>
      <c r="I12" s="39" t="inlineStr">
        <is>
          <t>Compliant</t>
        </is>
      </c>
    </row>
    <row r="13" ht="20" customHeight="1">
      <c r="A13" s="4" t="inlineStr">
        <is>
          <t>SYS-04</t>
        </is>
      </c>
      <c r="B13" s="5" t="inlineStr">
        <is>
          <t>Enterprise ERP Financial Ledger</t>
        </is>
      </c>
      <c r="C13" s="4" t="inlineStr">
        <is>
          <t>2026 Q3</t>
        </is>
      </c>
      <c r="D13" s="4" t="n">
        <v>12</v>
      </c>
      <c r="E13" s="4" t="n">
        <v>0</v>
      </c>
      <c r="F13" s="45" t="n">
        <v>0</v>
      </c>
      <c r="G13" s="4" t="n">
        <v>0</v>
      </c>
      <c r="H13" s="6" t="inlineStr">
        <is>
          <t>Approved by CFO</t>
        </is>
      </c>
      <c r="I13" s="39" t="inlineStr">
        <is>
          <t>Compliant</t>
        </is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📜 INFOSEC POLICIES, CADENCE &amp; EMPLOYEE ATTESTATION</t>
        </is>
      </c>
    </row>
    <row r="9" ht="24" customHeight="1">
      <c r="A9" s="35" t="inlineStr">
        <is>
          <t>POLICY ID</t>
        </is>
      </c>
      <c r="B9" s="35" t="inlineStr">
        <is>
          <t>POLICY TITLE</t>
        </is>
      </c>
      <c r="C9" s="35" t="inlineStr">
        <is>
          <t>OWNER</t>
        </is>
      </c>
      <c r="D9" s="35" t="inlineStr">
        <is>
          <t>VERSION</t>
        </is>
      </c>
      <c r="E9" s="35" t="inlineStr">
        <is>
          <t>LAST REVIEWED</t>
        </is>
      </c>
      <c r="F9" s="35" t="inlineStr">
        <is>
          <t>NEXT DUE DATE</t>
        </is>
      </c>
      <c r="G9" s="35" t="inlineStr">
        <is>
          <t>ATTESTATION %</t>
        </is>
      </c>
      <c r="H9" s="35" t="inlineStr">
        <is>
          <t>STATUS</t>
        </is>
      </c>
    </row>
    <row r="10" ht="20" customHeight="1">
      <c r="A10" s="4" t="inlineStr">
        <is>
          <t>POL-01</t>
        </is>
      </c>
      <c r="B10" s="5" t="inlineStr">
        <is>
          <t>Information Security Management Policy</t>
        </is>
      </c>
      <c r="C10" s="4" t="inlineStr">
        <is>
          <t>CISO</t>
        </is>
      </c>
      <c r="D10" s="4" t="inlineStr">
        <is>
          <t>v4.2</t>
        </is>
      </c>
      <c r="E10" s="4" t="inlineStr">
        <is>
          <t>2026-01-15</t>
        </is>
      </c>
      <c r="F10" s="4" t="inlineStr">
        <is>
          <t>2027-01-15</t>
        </is>
      </c>
      <c r="G10" s="42" t="n">
        <v>0.985</v>
      </c>
      <c r="H10" s="39" t="inlineStr">
        <is>
          <t>Active</t>
        </is>
      </c>
    </row>
    <row r="11" ht="20" customHeight="1">
      <c r="A11" s="4" t="inlineStr">
        <is>
          <t>POL-02</t>
        </is>
      </c>
      <c r="B11" s="5" t="inlineStr">
        <is>
          <t>Access Control &amp; Password Policy</t>
        </is>
      </c>
      <c r="C11" s="4" t="inlineStr">
        <is>
          <t>SecOps Lead</t>
        </is>
      </c>
      <c r="D11" s="4" t="inlineStr">
        <is>
          <t>v3.1</t>
        </is>
      </c>
      <c r="E11" s="4" t="inlineStr">
        <is>
          <t>2026-03-20</t>
        </is>
      </c>
      <c r="F11" s="4" t="inlineStr">
        <is>
          <t>2027-03-20</t>
        </is>
      </c>
      <c r="G11" s="42" t="n">
        <v>0.992</v>
      </c>
      <c r="H11" s="39" t="inlineStr">
        <is>
          <t>Active</t>
        </is>
      </c>
    </row>
    <row r="12" ht="20" customHeight="1">
      <c r="A12" s="4" t="inlineStr">
        <is>
          <t>POL-03</t>
        </is>
      </c>
      <c r="B12" s="5" t="inlineStr">
        <is>
          <t>Data Classification &amp; Handling Policy</t>
        </is>
      </c>
      <c r="C12" s="4" t="inlineStr">
        <is>
          <t>DPO Lead</t>
        </is>
      </c>
      <c r="D12" s="4" t="inlineStr">
        <is>
          <t>v2.0</t>
        </is>
      </c>
      <c r="E12" s="4" t="inlineStr">
        <is>
          <t>2026-02-10</t>
        </is>
      </c>
      <c r="F12" s="4" t="inlineStr">
        <is>
          <t>2027-02-10</t>
        </is>
      </c>
      <c r="G12" s="42" t="n">
        <v>0.964</v>
      </c>
      <c r="H12" s="39" t="inlineStr">
        <is>
          <t>Active</t>
        </is>
      </c>
    </row>
    <row r="13" ht="20" customHeight="1">
      <c r="A13" s="4" t="inlineStr">
        <is>
          <t>POL-04</t>
        </is>
      </c>
      <c r="B13" s="5" t="inlineStr">
        <is>
          <t>Business Continuity &amp; DR Policy</t>
        </is>
      </c>
      <c r="C13" s="4" t="inlineStr">
        <is>
          <t>BCP Head</t>
        </is>
      </c>
      <c r="D13" s="4" t="inlineStr">
        <is>
          <t>v3.0</t>
        </is>
      </c>
      <c r="E13" s="4" t="inlineStr">
        <is>
          <t>2026-04-05</t>
        </is>
      </c>
      <c r="F13" s="4" t="inlineStr">
        <is>
          <t>2027-04-05</t>
        </is>
      </c>
      <c r="G13" s="42" t="n">
        <v>0.95</v>
      </c>
      <c r="H13" s="39" t="inlineStr">
        <is>
          <t>Active</t>
        </is>
      </c>
    </row>
  </sheetData>
  <mergeCells count="1"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0" t="inlineStr">
        <is>
          <t>🏢 BUSINESS CONTINUITY (BCP) &amp; CRISIS READINESS</t>
        </is>
      </c>
    </row>
    <row r="9" ht="24" customHeight="1">
      <c r="A9" s="3" t="inlineStr">
        <is>
          <t>PLAN ID</t>
        </is>
      </c>
      <c r="B9" s="3" t="inlineStr">
        <is>
          <t>CRITICAL BUSINESS PROCESS</t>
        </is>
      </c>
      <c r="C9" s="3" t="inlineStr">
        <is>
          <t>BIA RTO TARGET</t>
        </is>
      </c>
      <c r="D9" s="3" t="inlineStr">
        <is>
          <t>BIA RPO TARGET</t>
        </is>
      </c>
      <c r="E9" s="3" t="inlineStr">
        <is>
          <t>LAST TABLETOP DATE</t>
        </is>
      </c>
      <c r="F9" s="3" t="inlineStr">
        <is>
          <t>SIMULATION OUTCOME</t>
        </is>
      </c>
      <c r="G9" s="3" t="inlineStr">
        <is>
          <t>CRISIS TEAM LEAD</t>
        </is>
      </c>
      <c r="H9" s="3" t="inlineStr">
        <is>
          <t>STATUS</t>
        </is>
      </c>
    </row>
    <row r="10" ht="20" customHeight="1">
      <c r="A10" s="4" t="inlineStr">
        <is>
          <t>BCP-01</t>
        </is>
      </c>
      <c r="B10" s="5" t="inlineStr">
        <is>
          <t>Core Payment Settlement</t>
        </is>
      </c>
      <c r="C10" s="4" t="inlineStr">
        <is>
          <t>&lt; 30 Mins</t>
        </is>
      </c>
      <c r="D10" s="4" t="inlineStr">
        <is>
          <t>&lt; 5 Mins</t>
        </is>
      </c>
      <c r="E10" s="4" t="inlineStr">
        <is>
          <t>2026-08-15</t>
        </is>
      </c>
      <c r="F10" s="38" t="inlineStr">
        <is>
          <t>Pass</t>
        </is>
      </c>
      <c r="G10" s="6" t="inlineStr">
        <is>
          <t>Head of Operations</t>
        </is>
      </c>
      <c r="H10" s="39" t="inlineStr">
        <is>
          <t>Compliant</t>
        </is>
      </c>
    </row>
    <row r="11" ht="20" customHeight="1">
      <c r="A11" s="4" t="inlineStr">
        <is>
          <t>BCP-02</t>
        </is>
      </c>
      <c r="B11" s="5" t="inlineStr">
        <is>
          <t>Customer Call Center Operations</t>
        </is>
      </c>
      <c r="C11" s="4" t="inlineStr">
        <is>
          <t>&lt; 4 Hours</t>
        </is>
      </c>
      <c r="D11" s="4" t="inlineStr">
        <is>
          <t>&lt; 1 Hour</t>
        </is>
      </c>
      <c r="E11" s="4" t="inlineStr">
        <is>
          <t>2026-09-10</t>
        </is>
      </c>
      <c r="F11" s="38" t="inlineStr">
        <is>
          <t>Pass</t>
        </is>
      </c>
      <c r="G11" s="6" t="inlineStr">
        <is>
          <t>Customer Service VP</t>
        </is>
      </c>
      <c r="H11" s="39" t="inlineStr">
        <is>
          <t>Compliant</t>
        </is>
      </c>
    </row>
    <row r="12" ht="20" customHeight="1">
      <c r="A12" s="4" t="inlineStr">
        <is>
          <t>BCP-03</t>
        </is>
      </c>
      <c r="B12" s="5" t="inlineStr">
        <is>
          <t>Corporate Payroll Execution</t>
        </is>
      </c>
      <c r="C12" s="4" t="inlineStr">
        <is>
          <t>&lt; 24 Hours</t>
        </is>
      </c>
      <c r="D12" s="4" t="inlineStr">
        <is>
          <t>&lt; 4 Hours</t>
        </is>
      </c>
      <c r="E12" s="4" t="inlineStr">
        <is>
          <t>2026-07-20</t>
        </is>
      </c>
      <c r="F12" s="38" t="inlineStr">
        <is>
          <t>Pass</t>
        </is>
      </c>
      <c r="G12" s="6" t="inlineStr">
        <is>
          <t>HR Director</t>
        </is>
      </c>
      <c r="H12" s="39" t="inlineStr">
        <is>
          <t>Compliant</t>
        </is>
      </c>
    </row>
  </sheetData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5" customHeight="1">
      <c r="A1" s="1" t="inlineStr">
        <is>
          <t>⚖️ REGULATORY COMPLIANCE, STATUTORY FINES &amp; FINANCIAL EXPOSURE</t>
        </is>
      </c>
    </row>
    <row r="9" ht="24" customHeight="1">
      <c r="A9" s="35" t="inlineStr">
        <is>
          <t>REGULATION</t>
        </is>
      </c>
      <c r="B9" s="35" t="inlineStr">
        <is>
          <t>GOVERNING BODY</t>
        </is>
      </c>
      <c r="C9" s="35" t="inlineStr">
        <is>
          <t>MAX STATUTORY PENALTY ($)</t>
        </is>
      </c>
      <c r="D9" s="35" t="inlineStr">
        <is>
          <t>INHERENT EXPOSURE ($)</t>
        </is>
      </c>
      <c r="E9" s="35" t="inlineStr">
        <is>
          <t>CONTROL COVERAGE %</t>
        </is>
      </c>
      <c r="F9" s="35" t="inlineStr">
        <is>
          <t>RESIDUAL FINANCIAL RISK ($)</t>
        </is>
      </c>
      <c r="G9" s="35" t="inlineStr">
        <is>
          <t>LEGAL STATUS</t>
        </is>
      </c>
    </row>
    <row r="10" ht="20" customHeight="1">
      <c r="A10" s="5" t="inlineStr">
        <is>
          <t>UU PDP (Indonesia)</t>
        </is>
      </c>
      <c r="B10" s="6" t="inlineStr">
        <is>
          <t>Kominfo / Otoritas PDP</t>
        </is>
      </c>
      <c r="C10" s="46" t="n">
        <v>3000000</v>
      </c>
      <c r="D10" s="46" t="n">
        <v>2000000</v>
      </c>
      <c r="E10" s="42" t="n">
        <v>0.92</v>
      </c>
      <c r="F10" s="47">
        <f>D10*(1-E10)</f>
        <v/>
      </c>
      <c r="G10" s="39" t="inlineStr">
        <is>
          <t>Low Risk</t>
        </is>
      </c>
    </row>
    <row r="11" ht="20" customHeight="1">
      <c r="A11" s="5" t="inlineStr">
        <is>
          <t>GDPR (European Union)</t>
        </is>
      </c>
      <c r="B11" s="6" t="inlineStr">
        <is>
          <t>EU Data Protection Board</t>
        </is>
      </c>
      <c r="C11" s="46" t="n">
        <v>20000000</v>
      </c>
      <c r="D11" s="46" t="n">
        <v>5000000</v>
      </c>
      <c r="E11" s="42" t="n">
        <v>0.95</v>
      </c>
      <c r="F11" s="47">
        <f>D11*(1-E11)</f>
        <v/>
      </c>
      <c r="G11" s="39" t="inlineStr">
        <is>
          <t>Low Risk</t>
        </is>
      </c>
    </row>
    <row r="12" ht="20" customHeight="1">
      <c r="A12" s="5" t="inlineStr">
        <is>
          <t>PCI-DSS Data Breach Fines</t>
        </is>
      </c>
      <c r="B12" s="6" t="inlineStr">
        <is>
          <t>Payment Card Brands</t>
        </is>
      </c>
      <c r="C12" s="46" t="n">
        <v>1500000</v>
      </c>
      <c r="D12" s="46" t="n">
        <v>1000000</v>
      </c>
      <c r="E12" s="42" t="n">
        <v>0.9399999999999999</v>
      </c>
      <c r="F12" s="47">
        <f>D12*(1-E12)</f>
        <v/>
      </c>
      <c r="G12" s="39" t="inlineStr">
        <is>
          <t>Low Risk</t>
        </is>
      </c>
    </row>
  </sheetData>
  <mergeCells count="1">
    <mergeCell ref="A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3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0" t="inlineStr">
        <is>
          <t>⚠️ SECURITY EXCEPTIONS &amp; TEMPORARY POLICY WAIVERS</t>
        </is>
      </c>
    </row>
    <row r="9" ht="24" customHeight="1">
      <c r="A9" s="3" t="inlineStr">
        <is>
          <t>EXCEPTION ID</t>
        </is>
      </c>
      <c r="B9" s="3" t="inlineStr">
        <is>
          <t>SYSTEM IMPACTED</t>
        </is>
      </c>
      <c r="C9" s="3" t="inlineStr">
        <is>
          <t>NON-COMPLIANT RULE</t>
        </is>
      </c>
      <c r="D9" s="3" t="inlineStr">
        <is>
          <t>COMPENSATING CONTROL</t>
        </is>
      </c>
      <c r="E9" s="3" t="inlineStr">
        <is>
          <t>REQUESTOR</t>
        </is>
      </c>
      <c r="F9" s="3" t="inlineStr">
        <is>
          <t>APPROVED BY</t>
        </is>
      </c>
      <c r="G9" s="3" t="inlineStr">
        <is>
          <t>EXPIRY DATE</t>
        </is>
      </c>
      <c r="H9" s="3" t="inlineStr">
        <is>
          <t>STATUS</t>
        </is>
      </c>
    </row>
    <row r="10" ht="20" customHeight="1">
      <c r="A10" s="4" t="inlineStr">
        <is>
          <t>EXC-01</t>
        </is>
      </c>
      <c r="B10" s="5" t="inlineStr">
        <is>
          <t>Legacy POS Terminal</t>
        </is>
      </c>
      <c r="C10" s="6" t="inlineStr">
        <is>
          <t>TLS 1.2 Minimum Required</t>
        </is>
      </c>
      <c r="D10" s="6" t="inlineStr">
        <is>
          <t>Isolated on dedicated VLAN with IP Whitelisting</t>
        </is>
      </c>
      <c r="E10" s="6" t="inlineStr">
        <is>
          <t>Retail Operations</t>
        </is>
      </c>
      <c r="F10" s="4" t="inlineStr">
        <is>
          <t>CISO Approved</t>
        </is>
      </c>
      <c r="G10" s="4" t="inlineStr">
        <is>
          <t>2026-12-31</t>
        </is>
      </c>
      <c r="H10" s="39" t="inlineStr">
        <is>
          <t>Active</t>
        </is>
      </c>
    </row>
    <row r="11" ht="20" customHeight="1">
      <c r="A11" s="4" t="inlineStr">
        <is>
          <t>EXC-02</t>
        </is>
      </c>
      <c r="B11" s="5" t="inlineStr">
        <is>
          <t>Data Science Sandbox</t>
        </is>
      </c>
      <c r="C11" s="6" t="inlineStr">
        <is>
          <t>Direct Public S3 Ingestion</t>
        </is>
      </c>
      <c r="D11" s="6" t="inlineStr">
        <is>
          <t>Read-only temporary IAM role with 2h expiration</t>
        </is>
      </c>
      <c r="E11" s="6" t="inlineStr">
        <is>
          <t>Head of AI</t>
        </is>
      </c>
      <c r="F11" s="4" t="inlineStr">
        <is>
          <t>CISO Approved</t>
        </is>
      </c>
      <c r="G11" s="4" t="inlineStr">
        <is>
          <t>2026-11-30</t>
        </is>
      </c>
      <c r="H11" s="39" t="inlineStr">
        <is>
          <t>Active</t>
        </is>
      </c>
    </row>
  </sheetData>
  <mergeCells count="1"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🔒 DATA PRIVACY GOVERNANCE &amp; DATA SUBJECT ACCESS REQUESTS (DSAR)</t>
        </is>
      </c>
    </row>
    <row r="9" ht="24" customHeight="1">
      <c r="A9" s="35" t="inlineStr">
        <is>
          <t>REQUEST ID</t>
        </is>
      </c>
      <c r="B9" s="35" t="inlineStr">
        <is>
          <t>REQUEST TYPE (DSAR)</t>
        </is>
      </c>
      <c r="C9" s="35" t="inlineStr">
        <is>
          <t>DATA SUBJECT CATEGORY</t>
        </is>
      </c>
      <c r="D9" s="35" t="inlineStr">
        <is>
          <t>RECEIPT DATE</t>
        </is>
      </c>
      <c r="E9" s="35" t="inlineStr">
        <is>
          <t>FULFILLMENT DATE</t>
        </is>
      </c>
      <c r="F9" s="35" t="inlineStr">
        <is>
          <t>PROCESSING DAYS</t>
        </is>
      </c>
      <c r="G9" s="35" t="inlineStr">
        <is>
          <t>STATUTORY SLA (DAYS)</t>
        </is>
      </c>
      <c r="H9" s="35" t="inlineStr">
        <is>
          <t>STATUS</t>
        </is>
      </c>
    </row>
    <row r="10" ht="20" customHeight="1">
      <c r="A10" s="4" t="inlineStr">
        <is>
          <t>DSR-101</t>
        </is>
      </c>
      <c r="B10" s="5" t="inlineStr">
        <is>
          <t>Right of Erasure (Forget Me)</t>
        </is>
      </c>
      <c r="C10" s="6" t="inlineStr">
        <is>
          <t>Consumer Customer</t>
        </is>
      </c>
      <c r="D10" s="4" t="inlineStr">
        <is>
          <t>2026-09-01</t>
        </is>
      </c>
      <c r="E10" s="4" t="inlineStr">
        <is>
          <t>2026-09-12</t>
        </is>
      </c>
      <c r="F10" s="43">
        <f>DATEVALUE(E10)-DATEVALUE(D10)</f>
        <v/>
      </c>
      <c r="G10" s="4" t="n">
        <v>30</v>
      </c>
      <c r="H10" s="39" t="inlineStr">
        <is>
          <t>Compliant</t>
        </is>
      </c>
    </row>
    <row r="11" ht="20" customHeight="1">
      <c r="A11" s="4" t="inlineStr">
        <is>
          <t>DSR-102</t>
        </is>
      </c>
      <c r="B11" s="5" t="inlineStr">
        <is>
          <t>Access &amp; Portability Export</t>
        </is>
      </c>
      <c r="C11" s="6" t="inlineStr">
        <is>
          <t>Merchant User</t>
        </is>
      </c>
      <c r="D11" s="4" t="inlineStr">
        <is>
          <t>2026-09-15</t>
        </is>
      </c>
      <c r="E11" s="4" t="inlineStr">
        <is>
          <t>2026-09-22</t>
        </is>
      </c>
      <c r="F11" s="43">
        <f>DATEVALUE(E11)-DATEVALUE(D11)</f>
        <v/>
      </c>
      <c r="G11" s="4" t="n">
        <v>30</v>
      </c>
      <c r="H11" s="39" t="inlineStr">
        <is>
          <t>Compliant</t>
        </is>
      </c>
    </row>
    <row r="12" ht="20" customHeight="1">
      <c r="A12" s="4" t="inlineStr">
        <is>
          <t>DSR-103</t>
        </is>
      </c>
      <c r="B12" s="5" t="inlineStr">
        <is>
          <t>Consent Revocation (Marketing)</t>
        </is>
      </c>
      <c r="C12" s="6" t="inlineStr">
        <is>
          <t>App User</t>
        </is>
      </c>
      <c r="D12" s="4" t="inlineStr">
        <is>
          <t>2026-10-01</t>
        </is>
      </c>
      <c r="E12" s="4" t="inlineStr">
        <is>
          <t>2026-10-03</t>
        </is>
      </c>
      <c r="F12" s="43">
        <f>DATEVALUE(E12)-DATEVALUE(D12)</f>
        <v/>
      </c>
      <c r="G12" s="4" t="n">
        <v>7</v>
      </c>
      <c r="H12" s="39" t="inlineStr">
        <is>
          <t>Compliant</t>
        </is>
      </c>
    </row>
  </sheetData>
  <mergeCells count="1"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2" customWidth="1" min="3" max="3"/>
    <col width="18" customWidth="1" min="4" max="4"/>
    <col width="18" customWidth="1" min="5" max="5"/>
    <col width="34" customWidth="1" min="6" max="6"/>
    <col width="18" customWidth="1" min="7" max="7"/>
    <col width="18" customWidth="1" min="8" max="8"/>
  </cols>
  <sheetData>
    <row r="1" ht="35" customHeight="1">
      <c r="A1" s="40" t="inlineStr">
        <is>
          <t>🗄️ AUDIT EVIDENCE REPOSITORY &amp; CONTROL ARTIFACT TRACKER</t>
        </is>
      </c>
    </row>
    <row r="9" ht="24" customHeight="1">
      <c r="A9" s="3" t="inlineStr">
        <is>
          <t>EVIDENCE ID</t>
        </is>
      </c>
      <c r="B9" s="3" t="inlineStr">
        <is>
          <t>CONTROL ID</t>
        </is>
      </c>
      <c r="C9" s="3" t="inlineStr">
        <is>
          <t>ARTIFACT TITLE</t>
        </is>
      </c>
      <c r="D9" s="3" t="inlineStr">
        <is>
          <t>COLLECTION FREQUENCY</t>
        </is>
      </c>
      <c r="E9" s="3" t="inlineStr">
        <is>
          <t>EVIDENCE OWNER</t>
        </is>
      </c>
      <c r="F9" s="3" t="inlineStr">
        <is>
          <t>LOCATION / STORAGE URI</t>
        </is>
      </c>
      <c r="G9" s="3" t="inlineStr">
        <is>
          <t>LAST AUDITED</t>
        </is>
      </c>
      <c r="H9" s="3" t="inlineStr">
        <is>
          <t>VERIFICATION STATUS</t>
        </is>
      </c>
    </row>
    <row r="10" ht="20" customHeight="1">
      <c r="A10" s="4" t="inlineStr">
        <is>
          <t>EVD-01</t>
        </is>
      </c>
      <c r="B10" s="43" t="inlineStr">
        <is>
          <t>CTL-AC-01</t>
        </is>
      </c>
      <c r="C10" s="5" t="inlineStr">
        <is>
          <t>Okta MFA Enforcement Log Export</t>
        </is>
      </c>
      <c r="D10" s="4" t="inlineStr">
        <is>
          <t>Monthly</t>
        </is>
      </c>
      <c r="E10" s="6" t="inlineStr">
        <is>
          <t>SecOps IAM</t>
        </is>
      </c>
      <c r="F10" s="6" t="inlineStr">
        <is>
          <t>s3://corp-audit-evidence/2026/mfa/</t>
        </is>
      </c>
      <c r="G10" s="4" t="inlineStr">
        <is>
          <t>2026-10-01</t>
        </is>
      </c>
      <c r="H10" s="38" t="inlineStr">
        <is>
          <t>Verified</t>
        </is>
      </c>
    </row>
    <row r="11" ht="20" customHeight="1">
      <c r="A11" s="4" t="inlineStr">
        <is>
          <t>EVD-02</t>
        </is>
      </c>
      <c r="B11" s="43" t="inlineStr">
        <is>
          <t>CTL-CR-02</t>
        </is>
      </c>
      <c r="C11" s="5" t="inlineStr">
        <is>
          <t>AWS KMS Key Rotation Audit JSON</t>
        </is>
      </c>
      <c r="D11" s="4" t="inlineStr">
        <is>
          <t>Quarterly</t>
        </is>
      </c>
      <c r="E11" s="6" t="inlineStr">
        <is>
          <t>Cloud SecOps</t>
        </is>
      </c>
      <c r="F11" s="6" t="inlineStr">
        <is>
          <t>s3://corp-audit-evidence/2026/kms/</t>
        </is>
      </c>
      <c r="G11" s="4" t="inlineStr">
        <is>
          <t>2026-09-15</t>
        </is>
      </c>
      <c r="H11" s="38" t="inlineStr">
        <is>
          <t>Verified</t>
        </is>
      </c>
    </row>
    <row r="12" ht="20" customHeight="1">
      <c r="A12" s="4" t="inlineStr">
        <is>
          <t>EVD-03</t>
        </is>
      </c>
      <c r="B12" s="43" t="inlineStr">
        <is>
          <t>CTL-BC-04</t>
        </is>
      </c>
      <c r="C12" s="5" t="inlineStr">
        <is>
          <t>Disaster Recovery Failover Signed Report</t>
        </is>
      </c>
      <c r="D12" s="4" t="inlineStr">
        <is>
          <t>Annual</t>
        </is>
      </c>
      <c r="E12" s="6" t="inlineStr">
        <is>
          <t>BCP Lead</t>
        </is>
      </c>
      <c r="F12" s="6" t="inlineStr">
        <is>
          <t>s3://corp-audit-evidence/2026/dr/</t>
        </is>
      </c>
      <c r="G12" s="4" t="inlineStr">
        <is>
          <t>2026-08-25</t>
        </is>
      </c>
      <c r="H12" s="38" t="inlineStr">
        <is>
          <t>Verified</t>
        </is>
      </c>
    </row>
  </sheetData>
  <mergeCells count="1"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IT GRC MATURITY &amp; AUDIT READINESS SCORECARD</t>
        </is>
      </c>
    </row>
    <row r="4" ht="24" customHeight="1">
      <c r="A4" s="35" t="inlineStr">
        <is>
          <t>PERSPECTIVE</t>
        </is>
      </c>
      <c r="B4" s="35" t="inlineStr">
        <is>
          <t>STRATEGIC OBJECTIVE</t>
        </is>
      </c>
      <c r="C4" s="35" t="inlineStr">
        <is>
          <t>TARGET KPI</t>
        </is>
      </c>
      <c r="D4" s="35" t="inlineStr">
        <is>
          <t>ACTUAL ACHIEVED</t>
        </is>
      </c>
      <c r="E4" s="35" t="inlineStr">
        <is>
          <t>WEIGHT</t>
        </is>
      </c>
      <c r="F4" s="35" t="inlineStr">
        <is>
          <t>SCORE (0-100)</t>
        </is>
      </c>
      <c r="G4" s="35" t="inlineStr">
        <is>
          <t>WEIGHTED SCORE</t>
        </is>
      </c>
      <c r="H4" s="35" t="inlineStr">
        <is>
          <t>RAG STATUS</t>
        </is>
      </c>
    </row>
    <row r="5" ht="22" customHeight="1">
      <c r="A5" s="5" t="inlineStr">
        <is>
          <t>Framework Compliance</t>
        </is>
      </c>
      <c r="B5" s="6" t="inlineStr">
        <is>
          <t>Achieve &gt; 95% compliance across ISO 27001 &amp; SOC 2</t>
        </is>
      </c>
      <c r="C5" s="4" t="inlineStr">
        <is>
          <t>&gt;= 95.0%</t>
        </is>
      </c>
      <c r="D5" s="43">
        <f>'Multi-Framework Mapping'!J10</f>
        <v/>
      </c>
      <c r="E5" s="44" t="n">
        <v>0.3</v>
      </c>
      <c r="F5" s="4" t="n">
        <v>96</v>
      </c>
      <c r="G5" s="48">
        <f>E5*F5</f>
        <v/>
      </c>
      <c r="H5" s="39" t="inlineStr">
        <is>
          <t>Optimal</t>
        </is>
      </c>
    </row>
    <row r="6" ht="22" customHeight="1">
      <c r="A6" s="5" t="inlineStr">
        <is>
          <t>Audit Finding Remediation</t>
        </is>
      </c>
      <c r="B6" s="6" t="inlineStr">
        <is>
          <t>Remediate 100% of major audit findings within 60d</t>
        </is>
      </c>
      <c r="C6" s="4" t="inlineStr">
        <is>
          <t>100.0%</t>
        </is>
      </c>
      <c r="D6" s="43" t="inlineStr">
        <is>
          <t>92.0%</t>
        </is>
      </c>
      <c r="E6" s="44" t="n">
        <v>0.25</v>
      </c>
      <c r="F6" s="4" t="n">
        <v>92</v>
      </c>
      <c r="G6" s="48">
        <f>E6*F6</f>
        <v/>
      </c>
      <c r="H6" s="39" t="inlineStr">
        <is>
          <t>Optimal</t>
        </is>
      </c>
    </row>
    <row r="7" ht="22" customHeight="1">
      <c r="A7" s="5" t="inlineStr">
        <is>
          <t>Third-Party Vendor Risk</t>
        </is>
      </c>
      <c r="B7" s="6" t="inlineStr">
        <is>
          <t>Ensure 100% of Tier-1 vendors have valid SOC 2 reports</t>
        </is>
      </c>
      <c r="C7" s="4" t="inlineStr">
        <is>
          <t>100.0%</t>
        </is>
      </c>
      <c r="D7" s="43" t="inlineStr">
        <is>
          <t>100.0%</t>
        </is>
      </c>
      <c r="E7" s="44" t="n">
        <v>0.15</v>
      </c>
      <c r="F7" s="4" t="n">
        <v>98</v>
      </c>
      <c r="G7" s="48">
        <f>E7*F7</f>
        <v/>
      </c>
      <c r="H7" s="39" t="inlineStr">
        <is>
          <t>Optimal</t>
        </is>
      </c>
    </row>
    <row r="8" ht="22" customHeight="1">
      <c r="A8" s="5" t="inlineStr">
        <is>
          <t>Privileged Identity UAR</t>
        </is>
      </c>
      <c r="B8" s="6" t="inlineStr">
        <is>
          <t>Complete quarterly UAR with zero unapproved access</t>
        </is>
      </c>
      <c r="C8" s="4" t="inlineStr">
        <is>
          <t>100.0%</t>
        </is>
      </c>
      <c r="D8" s="43" t="inlineStr">
        <is>
          <t>100.0%</t>
        </is>
      </c>
      <c r="E8" s="44" t="n">
        <v>0.15</v>
      </c>
      <c r="F8" s="4" t="n">
        <v>95</v>
      </c>
      <c r="G8" s="48">
        <f>E8*F8</f>
        <v/>
      </c>
      <c r="H8" s="39" t="inlineStr">
        <is>
          <t>Optimal</t>
        </is>
      </c>
    </row>
    <row r="9" ht="22" customHeight="1">
      <c r="A9" s="5" t="inlineStr">
        <is>
          <t>Regulatory Data Privacy</t>
        </is>
      </c>
      <c r="B9" s="6" t="inlineStr">
        <is>
          <t>Maintain 100% SLA for UU PDP &amp; GDPR data requests</t>
        </is>
      </c>
      <c r="C9" s="4" t="inlineStr">
        <is>
          <t>100.0%</t>
        </is>
      </c>
      <c r="D9" s="43" t="inlineStr">
        <is>
          <t>100.0%</t>
        </is>
      </c>
      <c r="E9" s="44" t="n">
        <v>0.15</v>
      </c>
      <c r="F9" s="4" t="n">
        <v>96</v>
      </c>
      <c r="G9" s="48">
        <f>E9*F9</f>
        <v/>
      </c>
      <c r="H9" s="39" t="inlineStr">
        <is>
          <t>Optimal</t>
        </is>
      </c>
    </row>
    <row r="10">
      <c r="A10" s="49" t="inlineStr">
        <is>
          <t>OVERALL IT GRC MATURITY INDEX</t>
        </is>
      </c>
      <c r="E10" s="50">
        <f>SUM(E5:E9)</f>
        <v/>
      </c>
      <c r="G10" s="51">
        <f>SUM(G5:G9)</f>
        <v/>
      </c>
      <c r="H10" s="38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2026-10-15T14:11:01Z</dcterms:created>
  <dcterms:modified xsi:type="dcterms:W3CDTF">2026-10-18T14:36:08Z</dcterms:modified>
</cp:coreProperties>
</file>