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Executive Privacy Dashboard" sheetId="2" state="visible" r:id="rId2"/>
    <sheet name="RoPA Data Processing Inv" sheetId="3" state="visible" r:id="rId3"/>
    <sheet name="DSAR Lifecycle Management" sheetId="4" state="visible" r:id="rId4"/>
    <sheet name="Consent &amp; Opt-in Tracking" sheetId="5" state="visible" r:id="rId5"/>
    <sheet name="DPIA Privacy Impact Assess" sheetId="6" state="visible" r:id="rId6"/>
    <sheet name="Data Breach 72h SLA Tracker" sheetId="7" state="visible" r:id="rId7"/>
    <sheet name="Vendor DPA &amp; Third-Party" sheetId="8" state="visible" r:id="rId8"/>
    <sheet name="Cross-Border Data Transfer" sheetId="9" state="visible" r:id="rId9"/>
    <sheet name="Data Minimization &amp; Retent" sheetId="10" state="visible" r:id="rId10"/>
    <sheet name="Privacy-by-Design in SDLC" sheetId="11" state="visible" r:id="rId11"/>
    <sheet name="Cookie &amp; Web Tracker Audit" sheetId="12" state="visible" r:id="rId12"/>
    <sheet name="Employee Privacy Training" sheetId="13" state="visible" r:id="rId13"/>
    <sheet name="Strategic PDP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5">
    <numFmt numFmtId="164" formatCode="0.0%"/>
    <numFmt numFmtId="165" formatCode="0 &quot;Breaches&quot;"/>
    <numFmt numFmtId="166" formatCode="0 &quot;Entries&quot;"/>
    <numFmt numFmtId="167" formatCode="0 &quot;Activities&quot;"/>
    <numFmt numFmtId="168" formatCode="0 &quot;Requests&quot;"/>
    <numFmt numFmtId="169" formatCode="0.0 &quot;Days&quot;"/>
    <numFmt numFmtId="170" formatCode="0 &quot;Cases&quot;"/>
    <numFmt numFmtId="171" formatCode="0 &quot;Touchpoints&quot;"/>
    <numFmt numFmtId="172" formatCode="0 &quot;DPIAs&quot;"/>
    <numFmt numFmtId="173" formatCode="0 &quot;Critical&quot;"/>
    <numFmt numFmtId="174" formatCode="0 &quot;Incidents&quot;"/>
    <numFmt numFmtId="175" formatCode="0 &quot;Processors&quot;"/>
    <numFmt numFmtId="176" formatCode="0 &quot;Channels&quot;"/>
    <numFmt numFmtId="177" formatCode="0 &quot;Jurisdictions&quot;"/>
    <numFmt numFmtId="178" formatCode="0 &quot;Schedules&quot;"/>
    <numFmt numFmtId="179" formatCode="0 &quot;Strict Zero&quot;"/>
    <numFmt numFmtId="180" formatCode="0 &quot;Purges&quot;"/>
    <numFmt numFmtId="181" formatCode="0 &quot;Projects&quot;"/>
    <numFmt numFmtId="182" formatCode="0 &quot;Trackers&quot;"/>
    <numFmt numFmtId="183" formatCode="0 &quot;Essential&quot;"/>
    <numFmt numFmtId="184" formatCode="0 &quot;AdTech&quot;"/>
    <numFmt numFmtId="185" formatCode="0&quot;%&quot;"/>
    <numFmt numFmtId="186" formatCode="0.0"/>
    <numFmt numFmtId="187" formatCode="0.0&quot;%&quot;"/>
    <numFmt numFmtId="188" formatCode="#,##0.0"/>
  </numFmts>
  <fonts count="2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color rgb="00000000"/>
      <sz val="9"/>
    </font>
    <font>
      <name val="Calibri"/>
      <b val="1"/>
      <color rgb="00000000"/>
      <sz val="9"/>
    </font>
    <font>
      <name val="Calibri"/>
      <b val="1"/>
      <color rgb="00059669"/>
      <sz val="8"/>
    </font>
    <font>
      <name val="Calibri"/>
      <b val="1"/>
      <color rgb="000F172A"/>
      <sz val="16"/>
    </font>
    <font>
      <name val="Calibri"/>
      <b val="1"/>
      <color rgb="002563EB"/>
      <sz val="8"/>
    </font>
    <font>
      <name val="Calibri"/>
      <b val="1"/>
      <color rgb="0010B981"/>
      <sz val="8"/>
    </font>
    <font>
      <name val="Calibri"/>
      <b val="1"/>
      <color rgb="00334155"/>
      <sz val="8"/>
    </font>
    <font>
      <name val="Calibri"/>
      <b val="1"/>
      <color rgb="00DC2626"/>
      <sz val="8"/>
    </font>
    <font>
      <name val="Calibri"/>
      <b val="1"/>
      <color rgb="00FFFFFF"/>
      <sz val="8"/>
    </font>
    <font>
      <name val="Calibri"/>
      <color rgb="00000000"/>
      <sz val="8"/>
    </font>
    <font>
      <name val="Calibri"/>
      <b val="1"/>
      <color rgb="00FFFFFF"/>
      <sz val="11"/>
    </font>
    <font>
      <name val="Calibri"/>
      <b val="1"/>
      <color rgb="00166534"/>
      <sz val="9"/>
    </font>
    <font>
      <name val="Calibri"/>
      <b val="1"/>
      <color rgb="0092400E"/>
      <sz val="9"/>
    </font>
    <font>
      <name val="Calibri"/>
      <b val="1"/>
      <color rgb="00991B1B"/>
      <sz val="9"/>
    </font>
    <font>
      <name val="Calibri"/>
      <b val="1"/>
      <color rgb="00FFFFFF"/>
      <sz val="12"/>
    </font>
    <font>
      <name val="Calibri"/>
      <b val="1"/>
      <color rgb="000F172A"/>
      <sz val="12"/>
    </font>
    <font>
      <name val="Calibri"/>
      <b val="1"/>
      <color rgb="000F172A"/>
      <sz val="14"/>
    </font>
    <font>
      <name val="Calibri"/>
      <b val="1"/>
      <color rgb="0010B981"/>
      <sz val="11"/>
    </font>
    <font>
      <name val="Calibri"/>
      <b val="1"/>
      <color rgb="000F172A"/>
      <sz val="11"/>
    </font>
    <font>
      <name val="Calibri"/>
      <b val="1"/>
      <color rgb="000F172A"/>
      <sz val="10"/>
    </font>
    <font>
      <name val="Calibri"/>
      <b val="1"/>
      <color rgb="00000000"/>
      <sz val="10"/>
    </font>
    <font>
      <name val="Calibri"/>
      <b val="1"/>
      <color rgb="00059669"/>
      <sz val="11"/>
    </font>
    <font>
      <name val="Calibri"/>
      <i val="1"/>
      <color rgb="00000000"/>
      <sz val="9"/>
    </font>
    <font>
      <name val="Calibri"/>
      <b val="1"/>
      <color rgb="0000F5D4"/>
      <sz val="11"/>
    </font>
    <font>
      <name val="Calibri"/>
      <color rgb="00E2E8F0"/>
      <sz val="9"/>
    </font>
  </fonts>
  <fills count="1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59669"/>
        <bgColor rgb="0005966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CFDF5"/>
        <bgColor rgb="00ECFDF5"/>
      </patternFill>
    </fill>
    <fill>
      <patternFill patternType="solid">
        <fgColor rgb="00EFF6FF"/>
        <bgColor rgb="00EFF6FF"/>
      </patternFill>
    </fill>
    <fill>
      <patternFill patternType="solid">
        <fgColor rgb="00FFFBEB"/>
        <bgColor rgb="00FFFBEB"/>
      </patternFill>
    </fill>
    <fill>
      <patternFill patternType="solid">
        <fgColor rgb="00DCFCE7"/>
        <bgColor rgb="00DCFCE7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40">
    <border>
      <left/>
      <right/>
      <top/>
      <bottom/>
      <diagonal/>
    </border>
    <border>
      <left style="thin">
        <color rgb="00065F46"/>
      </left>
      <right style="thin">
        <color rgb="00065F46"/>
      </right>
      <top style="thin">
        <color rgb="00065F46"/>
      </top>
      <bottom style="thin">
        <color rgb="00065F46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59669"/>
      </top>
      <bottom style="thin">
        <color rgb="00CBD5E1"/>
      </bottom>
    </border>
    <border>
      <left/>
      <right/>
      <top style="medium">
        <color rgb="00059669"/>
      </top>
      <bottom/>
      <diagonal/>
    </border>
    <border>
      <left/>
      <right style="thin">
        <color rgb="00CBD5E1"/>
      </right>
      <top style="medium">
        <color rgb="00059669"/>
      </top>
      <bottom/>
      <diagonal/>
    </border>
    <border>
      <left/>
      <right/>
      <top style="medium">
        <color rgb="00059669"/>
      </top>
      <bottom style="thin">
        <color rgb="00CBD5E1"/>
      </bottom>
      <diagonal/>
    </border>
    <border>
      <left/>
      <right style="thin">
        <color rgb="00CBD5E1"/>
      </right>
      <top style="medium">
        <color rgb="00059669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 style="thin">
        <color rgb="00CBD5E1"/>
      </left>
      <right/>
      <top/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/>
      <bottom/>
      <diagonal/>
    </border>
    <border>
      <left style="thin">
        <color rgb="00CBD5E1"/>
      </left>
      <right/>
      <top/>
      <bottom style="thin">
        <color rgb="00CBD5E1"/>
      </bottom>
      <diagonal/>
    </border>
    <border>
      <left/>
      <right/>
      <top/>
      <bottom style="thin">
        <color rgb="00CBD5E1"/>
      </bottom>
      <diagonal/>
    </border>
    <border>
      <left/>
      <right style="thin">
        <color rgb="00CBD5E1"/>
      </right>
      <top/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2563EB"/>
      </top>
      <bottom style="thin">
        <color rgb="00CBD5E1"/>
      </bottom>
    </border>
    <border>
      <left/>
      <right/>
      <top style="medium">
        <color rgb="002563EB"/>
      </top>
      <bottom/>
      <diagonal/>
    </border>
    <border>
      <left/>
      <right style="thin">
        <color rgb="00CBD5E1"/>
      </right>
      <top style="medium">
        <color rgb="002563EB"/>
      </top>
      <bottom/>
      <diagonal/>
    </border>
    <border>
      <left/>
      <right/>
      <top style="medium">
        <color rgb="002563EB"/>
      </top>
      <bottom style="thin">
        <color rgb="00CBD5E1"/>
      </bottom>
      <diagonal/>
    </border>
    <border>
      <left/>
      <right style="thin">
        <color rgb="00CBD5E1"/>
      </right>
      <top style="medium">
        <color rgb="002563EB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10B981"/>
      </top>
      <bottom style="thin">
        <color rgb="00CBD5E1"/>
      </bottom>
    </border>
    <border>
      <left/>
      <right/>
      <top style="medium">
        <color rgb="0010B981"/>
      </top>
      <bottom/>
      <diagonal/>
    </border>
    <border>
      <left/>
      <right style="thin">
        <color rgb="00CBD5E1"/>
      </right>
      <top style="medium">
        <color rgb="0010B981"/>
      </top>
      <bottom/>
      <diagonal/>
    </border>
    <border>
      <left/>
      <right/>
      <top style="medium">
        <color rgb="0010B981"/>
      </top>
      <bottom style="thin">
        <color rgb="00CBD5E1"/>
      </bottom>
      <diagonal/>
    </border>
    <border>
      <left/>
      <right style="thin">
        <color rgb="00CBD5E1"/>
      </right>
      <top style="medium">
        <color rgb="0010B981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334155"/>
      </top>
      <bottom style="thin">
        <color rgb="00CBD5E1"/>
      </bottom>
    </border>
    <border>
      <left/>
      <right/>
      <top style="medium">
        <color rgb="00334155"/>
      </top>
      <bottom/>
      <diagonal/>
    </border>
    <border>
      <left/>
      <right style="thin">
        <color rgb="00CBD5E1"/>
      </right>
      <top style="medium">
        <color rgb="00334155"/>
      </top>
      <bottom/>
      <diagonal/>
    </border>
    <border>
      <left/>
      <right/>
      <top style="medium">
        <color rgb="00334155"/>
      </top>
      <bottom style="thin">
        <color rgb="00CBD5E1"/>
      </bottom>
      <diagonal/>
    </border>
    <border>
      <left/>
      <right style="thin">
        <color rgb="00CBD5E1"/>
      </right>
      <top style="medium">
        <color rgb="00334155"/>
      </top>
      <bottom style="thin">
        <color rgb="00CBD5E1"/>
      </bottom>
      <diagonal/>
    </border>
    <border>
      <left style="thin">
        <color rgb="00CBD5E1"/>
      </left>
      <right style="thin">
        <color rgb="00CBD5E1"/>
      </right>
      <top style="medium">
        <color rgb="00DC2626"/>
      </top>
      <bottom style="thin">
        <color rgb="00CBD5E1"/>
      </bottom>
    </border>
    <border>
      <left/>
      <right/>
      <top style="medium">
        <color rgb="00DC2626"/>
      </top>
      <bottom/>
      <diagonal/>
    </border>
    <border>
      <left/>
      <right style="thin">
        <color rgb="00CBD5E1"/>
      </right>
      <top style="medium">
        <color rgb="00DC2626"/>
      </top>
      <bottom/>
      <diagonal/>
    </border>
    <border>
      <left/>
      <right/>
      <top style="medium">
        <color rgb="00DC2626"/>
      </top>
      <bottom style="thin">
        <color rgb="00CBD5E1"/>
      </bottom>
      <diagonal/>
    </border>
    <border>
      <left/>
      <right style="thin">
        <color rgb="00CBD5E1"/>
      </right>
      <top style="medium">
        <color rgb="00DC2626"/>
      </top>
      <bottom style="thin">
        <color rgb="00CBD5E1"/>
      </bottom>
      <diagonal/>
    </border>
    <border>
      <top style="medium">
        <color rgb="000F172A"/>
      </top>
      <bottom style="double">
        <color rgb="000F172A"/>
      </bottom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10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/>
    </xf>
    <xf numFmtId="0" fontId="5" fillId="4" borderId="2" applyAlignment="1" pivotButton="0" quotePrefix="0" xfId="0">
      <alignment horizontal="left" vertical="center"/>
    </xf>
    <xf numFmtId="0" fontId="4" fillId="4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left" vertical="center"/>
    </xf>
    <xf numFmtId="0" fontId="4" fillId="5" borderId="2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6" fillId="6" borderId="4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8" fillId="7" borderId="16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9" fillId="6" borderId="21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10" fillId="5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164" fontId="7" fillId="6" borderId="3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1" pivotButton="0" quotePrefix="0" xfId="0"/>
    <xf numFmtId="164" fontId="7" fillId="7" borderId="3" applyAlignment="1" pivotButton="0" quotePrefix="0" xfId="0">
      <alignment horizontal="center" vertical="center"/>
    </xf>
    <xf numFmtId="164" fontId="7" fillId="5" borderId="3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11" fillId="8" borderId="31" applyAlignment="1" pivotButton="0" quotePrefix="0" xfId="0">
      <alignment horizontal="center" vertical="center"/>
    </xf>
    <xf numFmtId="0" fontId="0" fillId="0" borderId="34" pivotButton="0" quotePrefix="0" xfId="0"/>
    <xf numFmtId="0" fontId="0" fillId="0" borderId="35" pivotButton="0" quotePrefix="0" xfId="0"/>
    <xf numFmtId="165" fontId="7" fillId="8" borderId="3" applyAlignment="1" pivotButton="0" quotePrefix="0" xfId="0">
      <alignment horizontal="center" vertical="center"/>
    </xf>
    <xf numFmtId="0" fontId="12" fillId="3" borderId="1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left" vertical="center"/>
    </xf>
    <xf numFmtId="3" fontId="13" fillId="0" borderId="2" applyAlignment="1" pivotButton="0" quotePrefix="0" xfId="0">
      <alignment horizontal="right" vertical="center"/>
    </xf>
    <xf numFmtId="0" fontId="12" fillId="2" borderId="1" applyAlignment="1" pivotButton="0" quotePrefix="0" xfId="0">
      <alignment horizontal="center" vertical="center" wrapText="1"/>
    </xf>
    <xf numFmtId="0" fontId="13" fillId="0" borderId="2" applyAlignment="1" pivotButton="0" quotePrefix="0" xfId="0">
      <alignment horizontal="right" vertical="center"/>
    </xf>
    <xf numFmtId="0" fontId="14" fillId="2" borderId="0" applyAlignment="1" pivotButton="0" quotePrefix="0" xfId="0">
      <alignment horizontal="left" vertical="center" indent="1"/>
    </xf>
    <xf numFmtId="0" fontId="15" fillId="9" borderId="2" applyAlignment="1" pivotButton="0" quotePrefix="0" xfId="0">
      <alignment horizontal="center" vertical="center"/>
    </xf>
    <xf numFmtId="0" fontId="16" fillId="10" borderId="2" applyAlignment="1" pivotButton="0" quotePrefix="0" xfId="0">
      <alignment horizontal="center" vertical="center"/>
    </xf>
    <xf numFmtId="0" fontId="17" fillId="11" borderId="2" applyAlignment="1" pivotButton="0" quotePrefix="0" xfId="0">
      <alignment horizontal="center" vertical="center"/>
    </xf>
    <xf numFmtId="0" fontId="18" fillId="2" borderId="0" applyAlignment="1" pivotButton="0" quotePrefix="0" xfId="0">
      <alignment horizontal="left" vertical="center" indent="1"/>
    </xf>
    <xf numFmtId="0" fontId="6" fillId="6" borderId="3" applyAlignment="1" pivotButton="0" quotePrefix="0" xfId="0">
      <alignment horizontal="center" vertical="center"/>
    </xf>
    <xf numFmtId="0" fontId="0" fillId="0" borderId="3" pivotButton="0" quotePrefix="0" xfId="0"/>
    <xf numFmtId="166" fontId="19" fillId="5" borderId="3" applyAlignment="1" pivotButton="0" quotePrefix="0" xfId="0">
      <alignment horizontal="center" vertical="center"/>
    </xf>
    <xf numFmtId="164" fontId="19" fillId="5" borderId="3" applyAlignment="1" pivotButton="0" quotePrefix="0" xfId="0">
      <alignment horizontal="center" vertical="center"/>
    </xf>
    <xf numFmtId="167" fontId="19" fillId="5" borderId="3" applyAlignment="1" pivotButton="0" quotePrefix="0" xfId="0">
      <alignment horizontal="center" vertical="center"/>
    </xf>
    <xf numFmtId="168" fontId="19" fillId="5" borderId="3" applyAlignment="1" pivotButton="0" quotePrefix="0" xfId="0">
      <alignment horizontal="center" vertical="center"/>
    </xf>
    <xf numFmtId="169" fontId="19" fillId="5" borderId="3" applyAlignment="1" pivotButton="0" quotePrefix="0" xfId="0">
      <alignment horizontal="center" vertical="center"/>
    </xf>
    <xf numFmtId="170" fontId="19" fillId="5" borderId="3" applyAlignment="1" pivotButton="0" quotePrefix="0" xfId="0">
      <alignment horizontal="center" vertical="center"/>
    </xf>
    <xf numFmtId="171" fontId="19" fillId="5" borderId="3" applyAlignment="1" pivotButton="0" quotePrefix="0" xfId="0">
      <alignment horizontal="center" vertical="center"/>
    </xf>
    <xf numFmtId="3" fontId="19" fillId="5" borderId="3" applyAlignment="1" pivotButton="0" quotePrefix="0" xfId="0">
      <alignment horizontal="center" vertical="center"/>
    </xf>
    <xf numFmtId="10" fontId="19" fillId="5" borderId="3" applyAlignment="1" pivotButton="0" quotePrefix="0" xfId="0">
      <alignment horizontal="center" vertical="center"/>
    </xf>
    <xf numFmtId="3" fontId="4" fillId="4" borderId="2" applyAlignment="1" pivotButton="0" quotePrefix="0" xfId="0">
      <alignment horizontal="right" vertical="center"/>
    </xf>
    <xf numFmtId="3" fontId="4" fillId="5" borderId="2" applyAlignment="1" pivotButton="0" quotePrefix="0" xfId="0">
      <alignment horizontal="right" vertical="center"/>
    </xf>
    <xf numFmtId="172" fontId="19" fillId="5" borderId="3" applyAlignment="1" pivotButton="0" quotePrefix="0" xfId="0">
      <alignment horizontal="center" vertical="center"/>
    </xf>
    <xf numFmtId="173" fontId="19" fillId="5" borderId="3" applyAlignment="1" pivotButton="0" quotePrefix="0" xfId="0">
      <alignment horizontal="center" vertical="center"/>
    </xf>
    <xf numFmtId="174" fontId="19" fillId="5" borderId="3" applyAlignment="1" pivotButton="0" quotePrefix="0" xfId="0">
      <alignment horizontal="center" vertical="center"/>
    </xf>
    <xf numFmtId="175" fontId="19" fillId="5" borderId="3" applyAlignment="1" pivotButton="0" quotePrefix="0" xfId="0">
      <alignment horizontal="center" vertical="center"/>
    </xf>
    <xf numFmtId="176" fontId="19" fillId="5" borderId="3" applyAlignment="1" pivotButton="0" quotePrefix="0" xfId="0">
      <alignment horizontal="center" vertical="center"/>
    </xf>
    <xf numFmtId="177" fontId="19" fillId="5" borderId="3" applyAlignment="1" pivotButton="0" quotePrefix="0" xfId="0">
      <alignment horizontal="center" vertical="center"/>
    </xf>
    <xf numFmtId="178" fontId="19" fillId="5" borderId="3" applyAlignment="1" pivotButton="0" quotePrefix="0" xfId="0">
      <alignment horizontal="center" vertical="center"/>
    </xf>
    <xf numFmtId="179" fontId="19" fillId="5" borderId="3" applyAlignment="1" pivotButton="0" quotePrefix="0" xfId="0">
      <alignment horizontal="center" vertical="center"/>
    </xf>
    <xf numFmtId="180" fontId="19" fillId="5" borderId="3" applyAlignment="1" pivotButton="0" quotePrefix="0" xfId="0">
      <alignment horizontal="center" vertical="center"/>
    </xf>
    <xf numFmtId="164" fontId="4" fillId="4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181" fontId="19" fillId="5" borderId="3" applyAlignment="1" pivotButton="0" quotePrefix="0" xfId="0">
      <alignment horizontal="center" vertical="center"/>
    </xf>
    <xf numFmtId="182" fontId="19" fillId="5" borderId="3" applyAlignment="1" pivotButton="0" quotePrefix="0" xfId="0">
      <alignment horizontal="center" vertical="center"/>
    </xf>
    <xf numFmtId="183" fontId="19" fillId="5" borderId="3" applyAlignment="1" pivotButton="0" quotePrefix="0" xfId="0">
      <alignment horizontal="center" vertical="center"/>
    </xf>
    <xf numFmtId="184" fontId="19" fillId="5" borderId="3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164" fontId="20" fillId="6" borderId="0" applyAlignment="1" pivotButton="0" quotePrefix="0" xfId="0">
      <alignment horizontal="center" vertical="center"/>
    </xf>
    <xf numFmtId="0" fontId="21" fillId="5" borderId="0" applyAlignment="1" pivotButton="0" quotePrefix="0" xfId="0">
      <alignment horizontal="center" vertical="center"/>
    </xf>
    <xf numFmtId="0" fontId="22" fillId="5" borderId="0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/>
    </xf>
    <xf numFmtId="185" fontId="4" fillId="4" borderId="2" applyAlignment="1" pivotButton="0" quotePrefix="0" xfId="0">
      <alignment horizontal="right" vertical="center"/>
    </xf>
    <xf numFmtId="1" fontId="4" fillId="4" borderId="2" applyAlignment="1" pivotButton="0" quotePrefix="0" xfId="0">
      <alignment horizontal="right" vertical="center"/>
    </xf>
    <xf numFmtId="186" fontId="4" fillId="4" borderId="2" applyAlignment="1" pivotButton="0" quotePrefix="0" xfId="0">
      <alignment horizontal="right" vertical="center"/>
    </xf>
    <xf numFmtId="0" fontId="5" fillId="5" borderId="2" applyAlignment="1" pivotButton="0" quotePrefix="0" xfId="0">
      <alignment horizontal="center" vertical="center"/>
    </xf>
    <xf numFmtId="185" fontId="4" fillId="5" borderId="2" applyAlignment="1" pivotButton="0" quotePrefix="0" xfId="0">
      <alignment horizontal="right" vertical="center"/>
    </xf>
    <xf numFmtId="1" fontId="4" fillId="5" borderId="2" applyAlignment="1" pivotButton="0" quotePrefix="0" xfId="0">
      <alignment horizontal="right" vertical="center"/>
    </xf>
    <xf numFmtId="186" fontId="4" fillId="5" borderId="2" applyAlignment="1" pivotButton="0" quotePrefix="0" xfId="0">
      <alignment horizontal="right" vertical="center"/>
    </xf>
    <xf numFmtId="0" fontId="0" fillId="5" borderId="36" pivotButton="0" quotePrefix="0" xfId="0"/>
    <xf numFmtId="0" fontId="23" fillId="5" borderId="36" pivotButton="0" quotePrefix="0" xfId="0"/>
    <xf numFmtId="185" fontId="24" fillId="5" borderId="36" pivotButton="0" quotePrefix="0" xfId="0"/>
    <xf numFmtId="186" fontId="25" fillId="5" borderId="36" applyAlignment="1" pivotButton="0" quotePrefix="0" xfId="0">
      <alignment horizontal="right"/>
    </xf>
    <xf numFmtId="0" fontId="15" fillId="5" borderId="36" applyAlignment="1" pivotButton="0" quotePrefix="0" xfId="0">
      <alignment horizontal="center" vertical="center"/>
    </xf>
    <xf numFmtId="0" fontId="26" fillId="5" borderId="36" pivotButton="0" quotePrefix="0" xfId="0"/>
    <xf numFmtId="0" fontId="27" fillId="0" borderId="0" pivotButton="0" quotePrefix="0" xfId="0"/>
    <xf numFmtId="0" fontId="3" fillId="12" borderId="39" applyAlignment="1" pivotButton="0" quotePrefix="0" xfId="0">
      <alignment horizontal="center" vertical="center"/>
    </xf>
    <xf numFmtId="0" fontId="28" fillId="13" borderId="39" applyAlignment="1" pivotButton="0" quotePrefix="0" xfId="0">
      <alignment horizontal="center" vertical="center"/>
    </xf>
    <xf numFmtId="187" fontId="3" fillId="13" borderId="39" applyAlignment="1" pivotButton="0" quotePrefix="0" xfId="0">
      <alignment horizontal="right" vertical="center"/>
    </xf>
    <xf numFmtId="0" fontId="28" fillId="13" borderId="39" applyAlignment="1" pivotButton="0" quotePrefix="0" xfId="0">
      <alignment horizontal="left" vertical="center"/>
    </xf>
    <xf numFmtId="186" fontId="3" fillId="13" borderId="39" applyAlignment="1" pivotButton="0" quotePrefix="0" xfId="0">
      <alignment horizontal="right" vertical="center"/>
    </xf>
    <xf numFmtId="0" fontId="0" fillId="0" borderId="37" pivotButton="0" quotePrefix="0" xfId="0"/>
    <xf numFmtId="0" fontId="0" fillId="0" borderId="38" pivotButton="0" quotePrefix="0" xfId="0"/>
    <xf numFmtId="3" fontId="3" fillId="13" borderId="39" applyAlignment="1" pivotButton="0" quotePrefix="0" xfId="0">
      <alignment horizontal="right" vertical="center"/>
    </xf>
    <xf numFmtId="188" fontId="3" fillId="13" borderId="39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DSAR Fulfillment Volume by Legal Right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Privacy Dashboard'!C14</f>
            </strRef>
          </tx>
          <spPr>
            <a:ln>
              <a:prstDash val="solid"/>
            </a:ln>
          </spPr>
          <cat>
            <numRef>
              <f>'Executive Privacy Dashboard'!$B$15:$B$20</f>
            </numRef>
          </cat>
          <val>
            <numRef>
              <f>'Executive Privacy Dashboard'!$C$15:$C$20</f>
            </numRef>
          </val>
        </ser>
        <ser>
          <idx val="1"/>
          <order val="1"/>
          <tx>
            <strRef>
              <f>'Executive Privacy Dashboard'!D14</f>
            </strRef>
          </tx>
          <spPr>
            <a:ln>
              <a:prstDash val="solid"/>
            </a:ln>
          </spPr>
          <cat>
            <numRef>
              <f>'Executive Privacy Dashboard'!$B$15:$B$20</f>
            </numRef>
          </cat>
          <val>
            <numRef>
              <f>'Executive Privacy Dashboard'!$D$15:$D$20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Data Subject Right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Number of Requests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Sensitive Personal Data Distribution</a:t>
            </a:r>
          </a:p>
        </rich>
      </tx>
    </title>
    <plotArea>
      <pieChart>
        <varyColors val="1"/>
        <ser>
          <idx val="0"/>
          <order val="0"/>
          <spPr>
            <a:ln>
              <a:prstDash val="solid"/>
            </a:ln>
          </spPr>
          <cat>
            <numRef>
              <f>'Executive Privacy Dashboard'!$B$24:$B$28</f>
            </numRef>
          </cat>
          <val>
            <numRef>
              <f>'Executive Privacy Dashboard'!$C$23:$C$28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DSR Fulfillment SLA &amp; UU PDP Regulatory Attainment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Privacy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Privacy Dashboard'!$B$50:$B$55</f>
            </numRef>
          </cat>
          <val>
            <numRef>
              <f>'Executive Privacy Dashboard'!$C$50:$C$55</f>
            </numRef>
          </val>
        </ser>
        <ser>
          <idx val="1"/>
          <order val="1"/>
          <tx>
            <strRef>
              <f>'Executive Privacy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Privacy Dashboard'!$B$50:$B$55</f>
            </numRef>
          </cat>
          <val>
            <numRef>
              <f>'Executive Privacy Dashboard'!$D$50:$D$55</f>
            </numRef>
          </val>
        </ser>
        <ser>
          <idx val="2"/>
          <order val="2"/>
          <tx>
            <strRef>
              <f>'Executive Privacy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Privacy Dashboard'!$B$50:$B$55</f>
            </numRef>
          </cat>
          <val>
            <numRef>
              <f>'Executive Privacy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Enterprise Data Privacy &amp; UU PDP / GDPR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Privacy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Privacy Dashboard'!$G$50:$G$55</f>
            </numRef>
          </cat>
          <val>
            <numRef>
              <f>'Executive Privacy Dashboard'!$H$50:$H$55</f>
            </numRef>
          </val>
        </ser>
        <ser>
          <idx val="1"/>
          <order val="1"/>
          <tx>
            <strRef>
              <f>'Executive Privacy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Privacy Dashboard'!$G$50:$G$55</f>
            </numRef>
          </cat>
          <val>
            <numRef>
              <f>'Executive Privacy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4"/>
  <chart>
    <title>
      <tx>
        <rich>
          <a:bodyPr/>
          <a:p>
            <a:pPr>
              <a:defRPr/>
            </a:pPr>
            <a:r>
              <a:t>Data Subject Access Request (DSAR) Resolution Waterfall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Privacy Dashboard'!C73</f>
            </strRef>
          </tx>
          <spPr>
            <a:ln>
              <a:prstDash val="solid"/>
            </a:ln>
          </spPr>
          <cat>
            <numRef>
              <f>'Executive Privacy Dashboard'!$B$74:$B$79</f>
            </numRef>
          </cat>
          <val>
            <numRef>
              <f>'Executive Privacy Dashboard'!$C$74:$C$79</f>
            </numRef>
          </val>
        </ser>
        <ser>
          <idx val="1"/>
          <order val="1"/>
          <tx>
            <strRef>
              <f>'Executive Privacy Dashboard'!D73</f>
            </strRef>
          </tx>
          <spPr>
            <a:ln>
              <a:prstDash val="solid"/>
            </a:ln>
          </spPr>
          <cat>
            <numRef>
              <f>'Executive Privacy Dashboard'!$B$74:$B$79</f>
            </numRef>
          </cat>
          <val>
            <numRef>
              <f>'Executive Privacy Dashboard'!$D$74:$D$79</f>
            </numRef>
          </val>
        </ser>
        <ser>
          <idx val="2"/>
          <order val="2"/>
          <tx>
            <strRef>
              <f>'Executive Privacy Dashboard'!E73</f>
            </strRef>
          </tx>
          <spPr>
            <a:ln>
              <a:prstDash val="solid"/>
            </a:ln>
          </spPr>
          <cat>
            <numRef>
              <f>'Executive Privacy Dashboard'!$B$74:$B$79</f>
            </numRef>
          </cat>
          <val>
            <numRef>
              <f>'Executive Privacy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Monthly Privacy Assessments (DPIA) vs Legal SLA Rate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Privacy Dashboard'!H73</f>
            </strRef>
          </tx>
          <spPr>
            <a:ln>
              <a:prstDash val="solid"/>
            </a:ln>
          </spPr>
          <cat>
            <numRef>
              <f>'Executive Privacy Dashboard'!$G$74:$G$79</f>
            </numRef>
          </cat>
          <val>
            <numRef>
              <f>'Executive Privacy Dashboard'!$H$74:$H$79</f>
            </numRef>
          </val>
        </ser>
        <ser>
          <idx val="1"/>
          <order val="1"/>
          <tx>
            <strRef>
              <f>'Executive Privacy Dashboard'!I73</f>
            </strRef>
          </tx>
          <spPr>
            <a:ln>
              <a:prstDash val="solid"/>
            </a:ln>
          </spPr>
          <cat>
            <numRef>
              <f>'Executive Privacy Dashboard'!$G$74:$G$79</f>
            </numRef>
          </cat>
          <val>
            <numRef>
              <f>'Executive Privacy Dashboard'!$I$74:$I$79</f>
            </numRef>
          </val>
        </ser>
        <ser>
          <idx val="2"/>
          <order val="2"/>
          <tx>
            <strRef>
              <f>'Executive Privacy Dashboard'!J73</f>
            </strRef>
          </tx>
          <spPr>
            <a:ln>
              <a:prstDash val="solid"/>
            </a:ln>
          </spPr>
          <cat>
            <numRef>
              <f>'Executive Privacy Dashboard'!$G$74:$G$79</f>
            </numRef>
          </cat>
          <val>
            <numRef>
              <f>'Executive Privacy Dashboard'!$J$74:$J$79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13</row>
      <rowOff>0</rowOff>
    </from>
    <ext cx="46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13</row>
      <rowOff>0</rowOff>
    </from>
    <ext cx="396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32" customWidth="1" min="3" max="3"/>
    <col width="46" customWidth="1" min="4" max="4"/>
    <col width="30" customWidth="1" min="5" max="5"/>
  </cols>
  <sheetData>
    <row r="1" ht="35" customHeight="1">
      <c r="A1" s="1" t="inlineStr">
        <is>
          <t>🛡️ ENTERPRISE DATA PRIVACY &amp; UU PDP / GDPR COMPLIANCE MASTER DASHBOARD</t>
        </is>
      </c>
    </row>
    <row r="2">
      <c r="A2" s="2" t="inlineStr">
        <is>
          <t>Complete governance framework for Indonesian Personal Data Protection Law (UU No. 27/2022 PDP), GDPR, and ISO/IEC 27701.</t>
        </is>
      </c>
    </row>
    <row r="4" ht="24" customHeight="1">
      <c r="A4" s="3" t="inlineStr">
        <is>
          <t>NO</t>
        </is>
      </c>
      <c r="B4" s="3" t="inlineStr">
        <is>
          <t>SHEET NAME</t>
        </is>
      </c>
      <c r="C4" s="3" t="inlineStr">
        <is>
          <t>DOMAIN / MODULE</t>
        </is>
      </c>
      <c r="D4" s="3" t="inlineStr">
        <is>
          <t>KEY METRICS TRACKED</t>
        </is>
      </c>
      <c r="E4" s="3" t="inlineStr">
        <is>
          <t>FORMULA AUTOMATION LEVEL</t>
        </is>
      </c>
    </row>
    <row r="5" ht="20" customHeight="1">
      <c r="A5" s="4" t="n">
        <v>1</v>
      </c>
      <c r="B5" s="5" t="inlineStr">
        <is>
          <t>Executive Privacy Dashboard</t>
        </is>
      </c>
      <c r="C5" s="6" t="inlineStr">
        <is>
          <t>Executive DPO Command</t>
        </is>
      </c>
      <c r="D5" s="6" t="inlineStr">
        <is>
          <t>UU PDP Readiness %, DSAR SLA Met %, RoPA Coverage %, 72h Breach SLA</t>
        </is>
      </c>
      <c r="E5" s="4" t="inlineStr">
        <is>
          <t>100% Dynamic Formula Driven</t>
        </is>
      </c>
    </row>
    <row r="6" ht="20" customHeight="1">
      <c r="A6" s="7" t="n">
        <v>2</v>
      </c>
      <c r="B6" s="8" t="inlineStr">
        <is>
          <t>RoPA Data Processing Inv</t>
        </is>
      </c>
      <c r="C6" s="9" t="inlineStr">
        <is>
          <t>Record of Processing Activities</t>
        </is>
      </c>
      <c r="D6" s="9" t="inlineStr">
        <is>
          <t>Processing Purposes, Sensitive Data Categories, Legal Basis, Retention</t>
        </is>
      </c>
      <c r="E6" s="7" t="inlineStr">
        <is>
          <t>RoPA Completeness Ratios</t>
        </is>
      </c>
    </row>
    <row r="7" ht="20" customHeight="1">
      <c r="A7" s="4" t="n">
        <v>3</v>
      </c>
      <c r="B7" s="5" t="inlineStr">
        <is>
          <t>DSAR Lifecycle Management</t>
        </is>
      </c>
      <c r="C7" s="6" t="inlineStr">
        <is>
          <t>Data Subject Access Rights</t>
        </is>
      </c>
      <c r="D7" s="6" t="inlineStr">
        <is>
          <t>Right to Erase, Access, Rectify, Portability, Legal Response SLA (Days)</t>
        </is>
      </c>
      <c r="E7" s="4" t="inlineStr">
        <is>
          <t>SLA Compliance Tracking</t>
        </is>
      </c>
    </row>
    <row r="8" ht="20" customHeight="1">
      <c r="A8" s="7" t="n">
        <v>4</v>
      </c>
      <c r="B8" s="8" t="inlineStr">
        <is>
          <t>Consent &amp; Opt-in Tracking</t>
        </is>
      </c>
      <c r="C8" s="9" t="inlineStr">
        <is>
          <t>Consent Management System</t>
        </is>
      </c>
      <c r="D8" s="9" t="inlineStr">
        <is>
          <t>Opt-in / Opt-out %, Cookie Consent Banner, Revocation Rate, Audit Logs</t>
        </is>
      </c>
      <c r="E8" s="7" t="inlineStr">
        <is>
          <t>Consent Adoption % Rates</t>
        </is>
      </c>
    </row>
    <row r="9" ht="20" customHeight="1">
      <c r="A9" s="4" t="n">
        <v>5</v>
      </c>
      <c r="B9" s="5" t="inlineStr">
        <is>
          <t>DPIA Privacy Impact Assess</t>
        </is>
      </c>
      <c r="C9" s="6" t="inlineStr">
        <is>
          <t>High-Risk Impact Analysis</t>
        </is>
      </c>
      <c r="D9" s="6" t="inlineStr">
        <is>
          <t>Pre-assessment Risk, Data Flow Hazards, Mitigating Controls, DPO Approval</t>
        </is>
      </c>
      <c r="E9" s="4" t="inlineStr">
        <is>
          <t>DPIA Approval Status</t>
        </is>
      </c>
    </row>
    <row r="10" ht="20" customHeight="1">
      <c r="A10" s="7" t="n">
        <v>6</v>
      </c>
      <c r="B10" s="8" t="inlineStr">
        <is>
          <t>Data Breach 72h SLA Tracker</t>
        </is>
      </c>
      <c r="C10" s="9" t="inlineStr">
        <is>
          <t>Regulatory Incident Response</t>
        </is>
      </c>
      <c r="D10" s="9" t="inlineStr">
        <is>
          <t>Incident Severity, 72-Hour Otoritas PDP Notification SLA, Affected Users</t>
        </is>
      </c>
      <c r="E10" s="7" t="inlineStr">
        <is>
          <t>Breach Regulatory Timer</t>
        </is>
      </c>
    </row>
    <row r="11" ht="20" customHeight="1">
      <c r="A11" s="4" t="n">
        <v>7</v>
      </c>
      <c r="B11" s="5" t="inlineStr">
        <is>
          <t>Vendor DPA &amp; Third-Party</t>
        </is>
      </c>
      <c r="C11" s="6" t="inlineStr">
        <is>
          <t>Processor Contract Audits</t>
        </is>
      </c>
      <c r="D11" s="6" t="inlineStr">
        <is>
          <t>Data Processing Agreements (DPA), Audit Rights, Sub-processor Scrutiny</t>
        </is>
      </c>
      <c r="E11" s="4" t="inlineStr">
        <is>
          <t>DPA Execution Compliance</t>
        </is>
      </c>
    </row>
    <row r="12" ht="20" customHeight="1">
      <c r="A12" s="7" t="n">
        <v>8</v>
      </c>
      <c r="B12" s="8" t="inlineStr">
        <is>
          <t>Cross-Border Data Transfer</t>
        </is>
      </c>
      <c r="C12" s="9" t="inlineStr">
        <is>
          <t>International Data Flows</t>
        </is>
      </c>
      <c r="D12" s="9" t="inlineStr">
        <is>
          <t>Destination Countries, Standard Contractual Clauses (SCC), Transfer Adequacy</t>
        </is>
      </c>
      <c r="E12" s="7" t="inlineStr">
        <is>
          <t>Adequacy &amp; Risk Profiling</t>
        </is>
      </c>
    </row>
    <row r="13" ht="20" customHeight="1">
      <c r="A13" s="4" t="n">
        <v>9</v>
      </c>
      <c r="B13" s="5" t="inlineStr">
        <is>
          <t>Data Minimization &amp; Retent</t>
        </is>
      </c>
      <c r="C13" s="6" t="inlineStr">
        <is>
          <t>Storage Hygiene &amp; Disposal</t>
        </is>
      </c>
      <c r="D13" s="6" t="inlineStr">
        <is>
          <t>Retention Schedules, Anonymization / Pseudonymization, Purge Logs</t>
        </is>
      </c>
      <c r="E13" s="4" t="inlineStr">
        <is>
          <t>Purge SLA Verification</t>
        </is>
      </c>
    </row>
    <row r="14" ht="20" customHeight="1">
      <c r="A14" s="7" t="n">
        <v>10</v>
      </c>
      <c r="B14" s="8" t="inlineStr">
        <is>
          <t>Privacy-by-Design in SDLC</t>
        </is>
      </c>
      <c r="C14" s="9" t="inlineStr">
        <is>
          <t>Engineering Architecture Gates</t>
        </is>
      </c>
      <c r="D14" s="9" t="inlineStr">
        <is>
          <t>Design Gate Sign-off, Encryption at Rest/In-Transit, Synthetic Test Data</t>
        </is>
      </c>
      <c r="E14" s="7" t="inlineStr">
        <is>
          <t>Privacy Gate Pass Rates</t>
        </is>
      </c>
    </row>
    <row r="15" ht="20" customHeight="1">
      <c r="A15" s="4" t="n">
        <v>11</v>
      </c>
      <c r="B15" s="5" t="inlineStr">
        <is>
          <t>Cookie &amp; Web Tracker Audit</t>
        </is>
      </c>
      <c r="C15" s="6" t="inlineStr">
        <is>
          <t>Frontend Digital Footprint</t>
        </is>
      </c>
      <c r="D15" s="6" t="inlineStr">
        <is>
          <t>First-party vs Third-party Trackers, Fingerprinting, Tag Manager Audits</t>
        </is>
      </c>
      <c r="E15" s="4" t="inlineStr">
        <is>
          <t>Tracker Compliance Scores</t>
        </is>
      </c>
    </row>
    <row r="16" ht="20" customHeight="1">
      <c r="A16" s="7" t="n">
        <v>12</v>
      </c>
      <c r="B16" s="8" t="inlineStr">
        <is>
          <t>Employee Privacy Training</t>
        </is>
      </c>
      <c r="C16" s="9" t="inlineStr">
        <is>
          <t>Human Factor &amp; Awareness</t>
        </is>
      </c>
      <c r="D16" s="9" t="inlineStr">
        <is>
          <t>Role-based PDP Certification, Phishing/Privacy Drills, Completion %</t>
        </is>
      </c>
      <c r="E16" s="7" t="inlineStr">
        <is>
          <t>Workforce Training Metrics</t>
        </is>
      </c>
    </row>
    <row r="17" ht="20" customHeight="1">
      <c r="A17" s="4" t="n">
        <v>13</v>
      </c>
      <c r="B17" s="5" t="inlineStr">
        <is>
          <t>Strategic PDP Scorecard</t>
        </is>
      </c>
      <c r="C17" s="6" t="inlineStr">
        <is>
          <t>ISO 27701 &amp; UU PDP Audit</t>
        </is>
      </c>
      <c r="D17" s="6" t="inlineStr">
        <is>
          <t>Clauses 4-10 Scoring, Governance, Technical Measures, Audit Readiness</t>
        </is>
      </c>
      <c r="E17" s="4" t="inlineStr">
        <is>
          <t>Weighted Governance Index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N79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16" customWidth="1" min="4" max="4"/>
    <col width="26" customWidth="1" min="5" max="5"/>
    <col width="14" customWidth="1" min="6" max="6"/>
    <col width="18" customWidth="1" min="7" max="7"/>
    <col width="20" customWidth="1" min="8" max="8"/>
    <col width="50" customWidth="1" min="9" max="9"/>
  </cols>
  <sheetData>
    <row r="2">
      <c r="A2" s="10" t="inlineStr">
        <is>
          <t>🛡️ ENTERPRISE DATA PRIVACY &amp; UU PDP / GDPR EXECUTIVE COMMAND DASHBOARD</t>
        </is>
      </c>
    </row>
    <row r="3"/>
    <row r="5">
      <c r="B5" s="11" t="inlineStr">
        <is>
          <t>OVERALL PDP READINESS</t>
        </is>
      </c>
      <c r="C5" s="12" t="n"/>
      <c r="D5" s="13" t="n"/>
      <c r="E5" s="14" t="inlineStr">
        <is>
          <t>DSAR 72H SLA MET</t>
        </is>
      </c>
      <c r="F5" s="15" t="n"/>
      <c r="G5" s="16" t="n"/>
      <c r="H5" s="17" t="inlineStr">
        <is>
          <t>ROPA INVENTORY COVERAGE</t>
        </is>
      </c>
      <c r="I5" s="18" t="n"/>
      <c r="J5" s="19" t="n"/>
      <c r="K5" s="20" t="inlineStr">
        <is>
          <t>VENDOR DPA EXECUTED</t>
        </is>
      </c>
      <c r="L5" s="21" t="n"/>
      <c r="M5" s="22" t="n"/>
    </row>
    <row r="6">
      <c r="B6" s="23">
        <f>'Strategic PDP Scorecard'!E17/100</f>
        <v/>
      </c>
      <c r="C6" s="24" t="n"/>
      <c r="D6" s="25" t="n"/>
      <c r="E6" s="26">
        <f>COUNTIF('DSAR Lifecycle Management'!I8:I22,"Compliant")/COUNTA('DSAR Lifecycle Management'!I8:I22)</f>
        <v/>
      </c>
      <c r="F6" s="24" t="n"/>
      <c r="G6" s="25" t="n"/>
      <c r="H6" s="23">
        <f>COUNTIF('RoPA Data Processing Inv'!I8:I22,"Approved")/COUNTA('RoPA Data Processing Inv'!I8:I22)</f>
        <v/>
      </c>
      <c r="I6" s="24" t="n"/>
      <c r="J6" s="25" t="n"/>
      <c r="K6" s="27">
        <f>COUNTIF('Vendor DPA &amp; Third-Party'!F8:F22,"Executed")/COUNTA('Vendor DPA &amp; Third-Party'!F8:F22)</f>
        <v/>
      </c>
      <c r="L6" s="24" t="n"/>
      <c r="M6" s="25" t="n"/>
    </row>
    <row r="7">
      <c r="B7" s="28" t="n"/>
      <c r="C7" s="29" t="n"/>
      <c r="D7" s="30" t="n"/>
      <c r="E7" s="28" t="n"/>
      <c r="F7" s="29" t="n"/>
      <c r="G7" s="30" t="n"/>
      <c r="H7" s="28" t="n"/>
      <c r="I7" s="29" t="n"/>
      <c r="J7" s="30" t="n"/>
      <c r="K7" s="28" t="n"/>
      <c r="L7" s="29" t="n"/>
      <c r="M7" s="30" t="n"/>
    </row>
    <row r="9">
      <c r="B9" s="11" t="inlineStr">
        <is>
          <t>DPIA APPROVED PASS RATE</t>
        </is>
      </c>
      <c r="C9" s="12" t="n"/>
      <c r="D9" s="13" t="n"/>
      <c r="E9" s="31" t="inlineStr">
        <is>
          <t>UNNOTIFIED PRIVACY BREACHES</t>
        </is>
      </c>
      <c r="F9" s="32" t="n"/>
      <c r="G9" s="33" t="n"/>
      <c r="H9" s="14" t="inlineStr">
        <is>
          <t>CONSENT ACCEPTANCE RATE</t>
        </is>
      </c>
      <c r="I9" s="15" t="n"/>
      <c r="J9" s="16" t="n"/>
      <c r="K9" s="20" t="inlineStr">
        <is>
          <t>WORKFORCE PDP CERTIFIED</t>
        </is>
      </c>
      <c r="L9" s="21" t="n"/>
      <c r="M9" s="22" t="n"/>
    </row>
    <row r="10">
      <c r="B10" s="23">
        <f>COUNTIF('DPIA Privacy Impact Assess'!I8:I22,"Approved")/COUNTA('DPIA Privacy Impact Assess'!I8:I22)</f>
        <v/>
      </c>
      <c r="C10" s="24" t="n"/>
      <c r="D10" s="25" t="n"/>
      <c r="E10" s="34">
        <f>COUNTIF('Data Breach 72h SLA Tracker'!H8:H22,"Breached")</f>
        <v/>
      </c>
      <c r="F10" s="24" t="n"/>
      <c r="G10" s="25" t="n"/>
      <c r="H10" s="26">
        <f>AVERAGE('Consent &amp; Opt-in Tracking'!F8:F22)</f>
        <v/>
      </c>
      <c r="I10" s="24" t="n"/>
      <c r="J10" s="25" t="n"/>
      <c r="K10" s="27">
        <f>AVERAGE('Employee Privacy Training'!G8:G22)</f>
        <v/>
      </c>
      <c r="L10" s="24" t="n"/>
      <c r="M10" s="25" t="n"/>
    </row>
    <row r="11">
      <c r="B11" s="28" t="n"/>
      <c r="C11" s="29" t="n"/>
      <c r="D11" s="30" t="n"/>
      <c r="E11" s="28" t="n"/>
      <c r="F11" s="29" t="n"/>
      <c r="G11" s="30" t="n"/>
      <c r="H11" s="28" t="n"/>
      <c r="I11" s="29" t="n"/>
      <c r="J11" s="30" t="n"/>
      <c r="K11" s="28" t="n"/>
      <c r="L11" s="29" t="n"/>
      <c r="M11" s="30" t="n"/>
    </row>
    <row r="14">
      <c r="B14" s="35" t="inlineStr">
        <is>
          <t>Data Subject Right</t>
        </is>
      </c>
      <c r="C14" s="35" t="inlineStr">
        <is>
          <t>Total Requests</t>
        </is>
      </c>
      <c r="D14" s="35" t="inlineStr">
        <is>
          <t>Fulfilled On-Time</t>
        </is>
      </c>
    </row>
    <row r="15">
      <c r="B15" s="36" t="inlineStr">
        <is>
          <t>Right to Erasure (Penghapusan)</t>
        </is>
      </c>
      <c r="C15" s="37" t="n">
        <v>320</v>
      </c>
      <c r="D15" s="37" t="n">
        <v>312</v>
      </c>
    </row>
    <row r="16">
      <c r="B16" s="36" t="inlineStr">
        <is>
          <t>Right to Access (Akses Salinan)</t>
        </is>
      </c>
      <c r="C16" s="37" t="n">
        <v>480</v>
      </c>
      <c r="D16" s="37" t="n">
        <v>475</v>
      </c>
    </row>
    <row r="17">
      <c r="B17" s="36" t="inlineStr">
        <is>
          <t>Right to Rectify (Perbaikan Data)</t>
        </is>
      </c>
      <c r="C17" s="37" t="n">
        <v>210</v>
      </c>
      <c r="D17" s="37" t="n">
        <v>208</v>
      </c>
    </row>
    <row r="18">
      <c r="B18" s="36" t="inlineStr">
        <is>
          <t>Right to Data Portability (Transfer)</t>
        </is>
      </c>
      <c r="C18" s="37" t="n">
        <v>140</v>
      </c>
      <c r="D18" s="37" t="n">
        <v>138</v>
      </c>
    </row>
    <row r="19">
      <c r="B19" s="36" t="inlineStr">
        <is>
          <t>Right to Withdraw Consent (Cabut)</t>
        </is>
      </c>
      <c r="C19" s="37" t="n">
        <v>520</v>
      </c>
      <c r="D19" s="37" t="n">
        <v>515</v>
      </c>
    </row>
    <row r="20">
      <c r="B20" s="36" t="inlineStr">
        <is>
          <t>Right to Restrict Processing</t>
        </is>
      </c>
      <c r="C20" s="37" t="n">
        <v>95</v>
      </c>
      <c r="D20" s="37" t="n">
        <v>92</v>
      </c>
    </row>
    <row r="23">
      <c r="B23" s="38" t="inlineStr">
        <is>
          <t>Data Classification Category</t>
        </is>
      </c>
      <c r="C23" s="38" t="inlineStr">
        <is>
          <t>Database Records (k)</t>
        </is>
      </c>
    </row>
    <row r="24">
      <c r="B24" s="36" t="inlineStr">
        <is>
          <t>Financial &amp; Cardholder Data (PCI)</t>
        </is>
      </c>
      <c r="C24" s="39" t="n">
        <v>2450</v>
      </c>
    </row>
    <row r="25">
      <c r="B25" s="36" t="inlineStr">
        <is>
          <t>Biometric &amp; Facial Signatures</t>
        </is>
      </c>
      <c r="C25" s="39" t="n">
        <v>1280</v>
      </c>
    </row>
    <row r="26">
      <c r="B26" s="36" t="inlineStr">
        <is>
          <t>Health &amp; Medical Records</t>
        </is>
      </c>
      <c r="C26" s="39" t="n">
        <v>420</v>
      </c>
    </row>
    <row r="27">
      <c r="B27" s="36" t="inlineStr">
        <is>
          <t>National ID (NIK / Passport)</t>
        </is>
      </c>
      <c r="C27" s="39" t="n">
        <v>3850</v>
      </c>
    </row>
    <row r="28">
      <c r="B28" s="36" t="inlineStr">
        <is>
          <t>Children / Minor Data</t>
        </is>
      </c>
      <c r="C28" s="39" t="n">
        <v>180</v>
      </c>
    </row>
    <row r="30" ht="24" customHeight="1">
      <c r="A30" s="40" t="inlineStr">
        <is>
          <t>⚠️ UU PDP PRIVACY COMPLIANCE &amp; BUSINESS UNIT WATCHLIST</t>
        </is>
      </c>
    </row>
    <row r="31" ht="22" customHeight="1">
      <c r="A31" s="3" t="inlineStr">
        <is>
          <t>BUSINESS UNIT / APPLICATION</t>
        </is>
      </c>
      <c r="B31" s="3" t="inlineStr">
        <is>
          <t>DATA STEWARD</t>
        </is>
      </c>
      <c r="C31" s="3" t="inlineStr">
        <is>
          <t>STATUS</t>
        </is>
      </c>
      <c r="D31" s="3" t="inlineStr">
        <is>
          <t>ROPA STATUS</t>
        </is>
      </c>
      <c r="E31" s="3" t="inlineStr">
        <is>
          <t>SENSITIVE DATA</t>
        </is>
      </c>
      <c r="F31" s="3" t="inlineStr">
        <is>
          <t>DSAR SLA %</t>
        </is>
      </c>
      <c r="G31" s="3" t="inlineStr">
        <is>
          <t>DPIA COMPLETED</t>
        </is>
      </c>
      <c r="H31" s="3" t="inlineStr">
        <is>
          <t>DPA WITH PROCESSOR</t>
        </is>
      </c>
      <c r="I31" s="3" t="inlineStr">
        <is>
          <t>WATCHLIST ACTION REQUIRED</t>
        </is>
      </c>
    </row>
    <row r="32" ht="20" customHeight="1">
      <c r="A32" s="5" t="inlineStr">
        <is>
          <t>Retail Digital Banking App</t>
        </is>
      </c>
      <c r="B32" s="6" t="inlineStr">
        <is>
          <t>S. Rahardjo</t>
        </is>
      </c>
      <c r="C32" s="41" t="inlineStr">
        <is>
          <t>Optimal</t>
        </is>
      </c>
      <c r="D32" s="4" t="inlineStr">
        <is>
          <t>Approved</t>
        </is>
      </c>
      <c r="E32" s="6" t="inlineStr">
        <is>
          <t>NIK, Biometrics, Balance</t>
        </is>
      </c>
      <c r="F32" s="4" t="inlineStr">
        <is>
          <t>99.4%</t>
        </is>
      </c>
      <c r="G32" s="4" t="inlineStr">
        <is>
          <t>Yes - Approved</t>
        </is>
      </c>
      <c r="H32" s="4" t="inlineStr">
        <is>
          <t>Executed</t>
        </is>
      </c>
      <c r="I32" s="6" t="inlineStr">
        <is>
          <t>Granular consent banner active on mobile v4.8; all DSARs automated</t>
        </is>
      </c>
    </row>
    <row r="33" ht="20" customHeight="1">
      <c r="A33" s="8" t="inlineStr">
        <is>
          <t>E-Commerce Checkout &amp; CRM</t>
        </is>
      </c>
      <c r="B33" s="9" t="inlineStr">
        <is>
          <t>M. Wardhani</t>
        </is>
      </c>
      <c r="C33" s="41" t="inlineStr">
        <is>
          <t>Optimal</t>
        </is>
      </c>
      <c r="D33" s="7" t="inlineStr">
        <is>
          <t>Approved</t>
        </is>
      </c>
      <c r="E33" s="9" t="inlineStr">
        <is>
          <t>Card Token, Address, Phone</t>
        </is>
      </c>
      <c r="F33" s="7" t="inlineStr">
        <is>
          <t>98.8%</t>
        </is>
      </c>
      <c r="G33" s="7" t="inlineStr">
        <is>
          <t>Yes - Approved</t>
        </is>
      </c>
      <c r="H33" s="7" t="inlineStr">
        <is>
          <t>Executed</t>
        </is>
      </c>
      <c r="I33" s="9" t="inlineStr">
        <is>
          <t>Payment gateway sub-processor audit completed; encryption at rest nominal</t>
        </is>
      </c>
    </row>
    <row r="34" ht="20" customHeight="1">
      <c r="A34" s="5" t="inlineStr">
        <is>
          <t>Corporate HR &amp; Payroll Hub</t>
        </is>
      </c>
      <c r="B34" s="6" t="inlineStr">
        <is>
          <t>N. Permata</t>
        </is>
      </c>
      <c r="C34" s="41" t="inlineStr">
        <is>
          <t>Optimal</t>
        </is>
      </c>
      <c r="D34" s="4" t="inlineStr">
        <is>
          <t>Approved</t>
        </is>
      </c>
      <c r="E34" s="6" t="inlineStr">
        <is>
          <t>NIK, Bank Acct, Health, Tax</t>
        </is>
      </c>
      <c r="F34" s="4" t="inlineStr">
        <is>
          <t>99.1%</t>
        </is>
      </c>
      <c r="G34" s="4" t="inlineStr">
        <is>
          <t>Yes - Approved</t>
        </is>
      </c>
      <c r="H34" s="4" t="inlineStr">
        <is>
          <t>Executed</t>
        </is>
      </c>
      <c r="I34" s="6" t="inlineStr">
        <is>
          <t>Employee privacy notice distributed and acknowledged by 100% staff</t>
        </is>
      </c>
    </row>
    <row r="35" ht="20" customHeight="1">
      <c r="A35" s="8" t="inlineStr">
        <is>
          <t>Customer Telemarketing Desk</t>
        </is>
      </c>
      <c r="B35" s="9" t="inlineStr">
        <is>
          <t>B. Gunawan</t>
        </is>
      </c>
      <c r="C35" s="42" t="inlineStr">
        <is>
          <t>In Review</t>
        </is>
      </c>
      <c r="D35" s="7" t="inlineStr">
        <is>
          <t>Approved</t>
        </is>
      </c>
      <c r="E35" s="9" t="inlineStr">
        <is>
          <t>Name, Phone, Lead History</t>
        </is>
      </c>
      <c r="F35" s="7" t="inlineStr">
        <is>
          <t>94.2%</t>
        </is>
      </c>
      <c r="G35" s="7" t="inlineStr">
        <is>
          <t>Pending Audit</t>
        </is>
      </c>
      <c r="H35" s="7" t="inlineStr">
        <is>
          <t>Executed</t>
        </is>
      </c>
      <c r="I35" s="9" t="inlineStr">
        <is>
          <t>Consent withdrawal sync between CRM and dialer requires 2-hr batch run</t>
        </is>
      </c>
    </row>
    <row r="36" ht="20" customHeight="1">
      <c r="A36" s="5" t="inlineStr">
        <is>
          <t>Mobile Lending Micro-Credit</t>
        </is>
      </c>
      <c r="B36" s="6" t="inlineStr">
        <is>
          <t>V. Anggraini</t>
        </is>
      </c>
      <c r="C36" s="41" t="inlineStr">
        <is>
          <t>Optimal</t>
        </is>
      </c>
      <c r="D36" s="4" t="inlineStr">
        <is>
          <t>Approved</t>
        </is>
      </c>
      <c r="E36" s="6" t="inlineStr">
        <is>
          <t>Salary, Credit Bureau, NIK</t>
        </is>
      </c>
      <c r="F36" s="4" t="inlineStr">
        <is>
          <t>99.0%</t>
        </is>
      </c>
      <c r="G36" s="4" t="inlineStr">
        <is>
          <t>Yes - Approved</t>
        </is>
      </c>
      <c r="H36" s="4" t="inlineStr">
        <is>
          <t>Executed</t>
        </is>
      </c>
      <c r="I36" s="6" t="inlineStr">
        <is>
          <t>Scoring algorithm DPIA validated; explanation rights workflow enabled</t>
        </is>
      </c>
    </row>
    <row r="37" ht="20" customHeight="1">
      <c r="A37" s="8" t="inlineStr">
        <is>
          <t>Wealth Management Treasury</t>
        </is>
      </c>
      <c r="B37" s="9" t="inlineStr">
        <is>
          <t>H. Wibowo</t>
        </is>
      </c>
      <c r="C37" s="41" t="inlineStr">
        <is>
          <t>Optimal</t>
        </is>
      </c>
      <c r="D37" s="7" t="inlineStr">
        <is>
          <t>Approved</t>
        </is>
      </c>
      <c r="E37" s="9" t="inlineStr">
        <is>
          <t>Securities, Investment, NIK</t>
        </is>
      </c>
      <c r="F37" s="7" t="inlineStr">
        <is>
          <t>100.0%</t>
        </is>
      </c>
      <c r="G37" s="7" t="inlineStr">
        <is>
          <t>Yes - Approved</t>
        </is>
      </c>
      <c r="H37" s="7" t="inlineStr">
        <is>
          <t>Executed</t>
        </is>
      </c>
      <c r="I37" s="9" t="inlineStr">
        <is>
          <t>Cross-border trading data transfer covered under bilateral Standard Clauses</t>
        </is>
      </c>
    </row>
    <row r="38" ht="20" customHeight="1">
      <c r="A38" s="5" t="inlineStr">
        <is>
          <t>Customer Service AI Chatbot</t>
        </is>
      </c>
      <c r="B38" s="6" t="inlineStr">
        <is>
          <t>M. Taufik</t>
        </is>
      </c>
      <c r="C38" s="42" t="inlineStr">
        <is>
          <t>In Review</t>
        </is>
      </c>
      <c r="D38" s="4" t="inlineStr">
        <is>
          <t>In Review</t>
        </is>
      </c>
      <c r="E38" s="6" t="inlineStr">
        <is>
          <t>Chat Logs, Voice Recordings</t>
        </is>
      </c>
      <c r="F38" s="4" t="inlineStr">
        <is>
          <t>92.5%</t>
        </is>
      </c>
      <c r="G38" s="4" t="inlineStr">
        <is>
          <t>In Progress</t>
        </is>
      </c>
      <c r="H38" s="4" t="inlineStr">
        <is>
          <t>In Review</t>
        </is>
      </c>
      <c r="I38" s="6" t="inlineStr">
        <is>
          <t>AI training data anonymization filter under validation; DPIA pending</t>
        </is>
      </c>
    </row>
    <row r="39" ht="20" customHeight="1">
      <c r="A39" s="8" t="inlineStr">
        <is>
          <t>Mobile App Analytics &amp; SDKs</t>
        </is>
      </c>
      <c r="B39" s="9" t="inlineStr">
        <is>
          <t>D. Arifin</t>
        </is>
      </c>
      <c r="C39" s="43" t="inlineStr">
        <is>
          <t>At Risk</t>
        </is>
      </c>
      <c r="D39" s="7" t="inlineStr">
        <is>
          <t>In Review</t>
        </is>
      </c>
      <c r="E39" s="9" t="inlineStr">
        <is>
          <t>Device ID, IP, Geolocation</t>
        </is>
      </c>
      <c r="F39" s="7" t="inlineStr">
        <is>
          <t>88.0%</t>
        </is>
      </c>
      <c r="G39" s="7" t="inlineStr">
        <is>
          <t>In Progress</t>
        </is>
      </c>
      <c r="H39" s="7" t="inlineStr">
        <is>
          <t>In Review</t>
        </is>
      </c>
      <c r="I39" s="9" t="inlineStr">
        <is>
          <t>Third-party ad tracker SDK detected in beta release; flagged for removal</t>
        </is>
      </c>
    </row>
    <row r="40" ht="20" customHeight="1">
      <c r="A40" s="5" t="inlineStr">
        <is>
          <t>Corporate Legal RegTech DB</t>
        </is>
      </c>
      <c r="B40" s="6" t="inlineStr">
        <is>
          <t>L. Wijaya</t>
        </is>
      </c>
      <c r="C40" s="41" t="inlineStr">
        <is>
          <t>Optimal</t>
        </is>
      </c>
      <c r="D40" s="4" t="inlineStr">
        <is>
          <t>Approved</t>
        </is>
      </c>
      <c r="E40" s="6" t="inlineStr">
        <is>
          <t>Court Orders, KYC, NIK</t>
        </is>
      </c>
      <c r="F40" s="4" t="inlineStr">
        <is>
          <t>100.0%</t>
        </is>
      </c>
      <c r="G40" s="4" t="inlineStr">
        <is>
          <t>Yes - Approved</t>
        </is>
      </c>
      <c r="H40" s="4" t="inlineStr">
        <is>
          <t>Executed</t>
        </is>
      </c>
      <c r="I40" s="6" t="inlineStr">
        <is>
          <t>Strict role-based access control and immutable audit logging enforced</t>
        </is>
      </c>
    </row>
    <row r="41" ht="20" customHeight="1">
      <c r="A41" s="8" t="inlineStr">
        <is>
          <t>Supply Chain Vendor Portal</t>
        </is>
      </c>
      <c r="B41" s="9" t="inlineStr">
        <is>
          <t>A. Pratama</t>
        </is>
      </c>
      <c r="C41" s="41" t="inlineStr">
        <is>
          <t>Optimal</t>
        </is>
      </c>
      <c r="D41" s="7" t="inlineStr">
        <is>
          <t>Approved</t>
        </is>
      </c>
      <c r="E41" s="9" t="inlineStr">
        <is>
          <t>Vendor Tax NPWP, Contacts</t>
        </is>
      </c>
      <c r="F41" s="7" t="inlineStr">
        <is>
          <t>98.5%</t>
        </is>
      </c>
      <c r="G41" s="7" t="inlineStr">
        <is>
          <t>Yes - Approved</t>
        </is>
      </c>
      <c r="H41" s="7" t="inlineStr">
        <is>
          <t>Executed</t>
        </is>
      </c>
      <c r="I41" s="9" t="inlineStr">
        <is>
          <t>Vendor DPA addendum executed for 100% Tier 1 logistics processors</t>
        </is>
      </c>
    </row>
    <row r="48">
      <c r="B48" s="91" t="inlineStr">
        <is>
          <t>Monthly DSR Fulfillment SLA &amp; UU PDP Regulatory Attainment (%)</t>
        </is>
      </c>
      <c r="G48" s="91" t="inlineStr">
        <is>
          <t>Enterprise Data Privacy &amp; UU PDP / GDPR Index</t>
        </is>
      </c>
    </row>
    <row r="49">
      <c r="B49" s="92" t="inlineStr">
        <is>
          <t>Month</t>
        </is>
      </c>
      <c r="C49" s="92" t="inlineStr">
        <is>
          <t>Target DSR SLA %</t>
        </is>
      </c>
      <c r="D49" s="92" t="inlineStr">
        <is>
          <t>Actual DSR Attainment %</t>
        </is>
      </c>
      <c r="E49" s="92" t="inlineStr">
        <is>
          <t>Consent Management Rate %</t>
        </is>
      </c>
      <c r="G49" s="92" t="inlineStr">
        <is>
          <t>Operational Capability Pillar</t>
        </is>
      </c>
      <c r="H49" s="92" t="inlineStr">
        <is>
          <t>Benchmark</t>
        </is>
      </c>
      <c r="I49" s="92" t="inlineStr">
        <is>
          <t>Current Attainment</t>
        </is>
      </c>
    </row>
    <row r="50">
      <c r="B50" s="93" t="inlineStr">
        <is>
          <t>May</t>
        </is>
      </c>
      <c r="C50" s="94" t="n">
        <v>90</v>
      </c>
      <c r="D50" s="94" t="n">
        <v>91.8</v>
      </c>
      <c r="E50" s="94" t="n">
        <v>94.5</v>
      </c>
      <c r="G50" s="95" t="inlineStr">
        <is>
          <t>Data Subject Rights (DSR)</t>
        </is>
      </c>
      <c r="H50" s="96" t="n">
        <v>4.2</v>
      </c>
      <c r="I50" s="96" t="n">
        <v>4.8</v>
      </c>
    </row>
    <row r="51">
      <c r="B51" s="93" t="inlineStr">
        <is>
          <t>Jun</t>
        </is>
      </c>
      <c r="C51" s="94" t="n">
        <v>92</v>
      </c>
      <c r="D51" s="94" t="n">
        <v>93.5</v>
      </c>
      <c r="E51" s="94" t="n">
        <v>96</v>
      </c>
      <c r="G51" s="95" t="inlineStr">
        <is>
          <t>PII Discovery &amp; Cataloging</t>
        </is>
      </c>
      <c r="H51" s="96" t="n">
        <v>4.5</v>
      </c>
      <c r="I51" s="96" t="n">
        <v>4.9</v>
      </c>
    </row>
    <row r="52">
      <c r="B52" s="93" t="inlineStr">
        <is>
          <t>Jul</t>
        </is>
      </c>
      <c r="C52" s="94" t="n">
        <v>95</v>
      </c>
      <c r="D52" s="94" t="n">
        <v>96.2</v>
      </c>
      <c r="E52" s="94" t="n">
        <v>97.5</v>
      </c>
      <c r="G52" s="95" t="inlineStr">
        <is>
          <t>DPIA Risk Assessment Process</t>
        </is>
      </c>
      <c r="H52" s="96" t="n">
        <v>4</v>
      </c>
      <c r="I52" s="96" t="n">
        <v>4.6</v>
      </c>
    </row>
    <row r="53">
      <c r="B53" s="93" t="inlineStr">
        <is>
          <t>Aug</t>
        </is>
      </c>
      <c r="C53" s="94" t="n">
        <v>95</v>
      </c>
      <c r="D53" s="94" t="n">
        <v>95.7</v>
      </c>
      <c r="E53" s="94" t="n">
        <v>97</v>
      </c>
      <c r="G53" s="95" t="inlineStr">
        <is>
          <t>Third-Party Vendor Privacy</t>
        </is>
      </c>
      <c r="H53" s="96" t="n">
        <v>3.8</v>
      </c>
      <c r="I53" s="96" t="n">
        <v>4.3</v>
      </c>
    </row>
    <row r="54">
      <c r="B54" s="93" t="inlineStr">
        <is>
          <t>Sep</t>
        </is>
      </c>
      <c r="C54" s="94" t="n">
        <v>97</v>
      </c>
      <c r="D54" s="94" t="n">
        <v>98</v>
      </c>
      <c r="E54" s="94" t="n">
        <v>98.8</v>
      </c>
      <c r="G54" s="95" t="inlineStr">
        <is>
          <t>Cross-Border Data Transfer</t>
        </is>
      </c>
      <c r="H54" s="96" t="n">
        <v>4</v>
      </c>
      <c r="I54" s="96" t="n">
        <v>4.5</v>
      </c>
    </row>
    <row r="55">
      <c r="B55" s="93" t="inlineStr">
        <is>
          <t>Oct</t>
        </is>
      </c>
      <c r="C55" s="94" t="n">
        <v>98</v>
      </c>
      <c r="D55" s="94" t="n">
        <v>99.2</v>
      </c>
      <c r="E55" s="94" t="n">
        <v>99.59999999999999</v>
      </c>
      <c r="G55" s="95" t="inlineStr">
        <is>
          <t>Data Retention Enforcement</t>
        </is>
      </c>
      <c r="H55" s="96" t="n">
        <v>4</v>
      </c>
      <c r="I55" s="96" t="n">
        <v>4.4</v>
      </c>
    </row>
    <row r="72">
      <c r="B72" s="91" t="inlineStr">
        <is>
          <t>Data Subject Access Request (DSAR) Resolution Waterfall</t>
        </is>
      </c>
      <c r="G72" s="91" t="inlineStr">
        <is>
          <t>Monthly Privacy Assessments (DPIA) vs Legal SLA Rate (%)</t>
        </is>
      </c>
    </row>
    <row r="73">
      <c r="B73" s="92" t="inlineStr">
        <is>
          <t>DSAR Flow</t>
        </is>
      </c>
      <c r="C73" s="92" t="inlineStr">
        <is>
          <t>Base Level</t>
        </is>
      </c>
      <c r="D73" s="92" t="inlineStr">
        <is>
          <t>Variance Delta</t>
        </is>
      </c>
      <c r="E73" s="92" t="inlineStr">
        <is>
          <t>Cumulative Bridge</t>
        </is>
      </c>
      <c r="G73" s="92" t="inlineStr">
        <is>
          <t>Month</t>
        </is>
      </c>
      <c r="H73" s="92" t="inlineStr">
        <is>
          <t>DPIA Completed</t>
        </is>
      </c>
      <c r="I73" s="92" t="inlineStr">
        <is>
          <t>SLA Rate %</t>
        </is>
      </c>
      <c r="J73" s="92" t="inlineStr">
        <is>
          <t>Target %</t>
        </is>
      </c>
    </row>
    <row r="74">
      <c r="B74" s="95" t="inlineStr">
        <is>
          <t>Total Requests Ingested</t>
        </is>
      </c>
      <c r="C74" s="99" t="n">
        <v>0</v>
      </c>
      <c r="D74" s="99" t="n">
        <v>1850</v>
      </c>
      <c r="E74" s="99" t="n">
        <v>1850</v>
      </c>
      <c r="G74" s="95" t="inlineStr">
        <is>
          <t>May</t>
        </is>
      </c>
      <c r="H74" s="99" t="n">
        <v>42</v>
      </c>
      <c r="I74" s="100" t="n">
        <v>91</v>
      </c>
      <c r="J74" s="100" t="n">
        <v>95</v>
      </c>
    </row>
    <row r="75">
      <c r="B75" s="95" t="inlineStr">
        <is>
          <t>Automated Verification</t>
        </is>
      </c>
      <c r="C75" s="99" t="n">
        <v>1850</v>
      </c>
      <c r="D75" s="99" t="n">
        <v>-620</v>
      </c>
      <c r="E75" s="99" t="n">
        <v>1230</v>
      </c>
      <c r="G75" s="95" t="inlineStr">
        <is>
          <t>Jun</t>
        </is>
      </c>
      <c r="H75" s="99" t="n">
        <v>48</v>
      </c>
      <c r="I75" s="100" t="n">
        <v>93.5</v>
      </c>
      <c r="J75" s="100" t="n">
        <v>95</v>
      </c>
    </row>
    <row r="76">
      <c r="B76" s="95" t="inlineStr">
        <is>
          <t>PII Consent Revocation</t>
        </is>
      </c>
      <c r="C76" s="99" t="n">
        <v>1230</v>
      </c>
      <c r="D76" s="99" t="n">
        <v>-510</v>
      </c>
      <c r="E76" s="99" t="n">
        <v>720</v>
      </c>
      <c r="G76" s="95" t="inlineStr">
        <is>
          <t>Jul</t>
        </is>
      </c>
      <c r="H76" s="99" t="n">
        <v>55</v>
      </c>
      <c r="I76" s="100" t="n">
        <v>96</v>
      </c>
      <c r="J76" s="100" t="n">
        <v>95</v>
      </c>
    </row>
    <row r="77">
      <c r="B77" s="95" t="inlineStr">
        <is>
          <t>Right to be Forgotten</t>
        </is>
      </c>
      <c r="C77" s="99" t="n">
        <v>720</v>
      </c>
      <c r="D77" s="99" t="n">
        <v>-430</v>
      </c>
      <c r="E77" s="99" t="n">
        <v>290</v>
      </c>
      <c r="G77" s="95" t="inlineStr">
        <is>
          <t>Aug</t>
        </is>
      </c>
      <c r="H77" s="99" t="n">
        <v>51</v>
      </c>
      <c r="I77" s="100" t="n">
        <v>95.2</v>
      </c>
      <c r="J77" s="100" t="n">
        <v>95</v>
      </c>
    </row>
    <row r="78">
      <c r="B78" s="95" t="inlineStr">
        <is>
          <t>Complex Legal Review</t>
        </is>
      </c>
      <c r="C78" s="99" t="n">
        <v>290</v>
      </c>
      <c r="D78" s="99" t="n">
        <v>-210</v>
      </c>
      <c r="E78" s="99" t="n">
        <v>80</v>
      </c>
      <c r="G78" s="95" t="inlineStr">
        <is>
          <t>Sep</t>
        </is>
      </c>
      <c r="H78" s="99" t="n">
        <v>62</v>
      </c>
      <c r="I78" s="100" t="n">
        <v>98.09999999999999</v>
      </c>
      <c r="J78" s="100" t="n">
        <v>98</v>
      </c>
    </row>
    <row r="79">
      <c r="B79" s="95" t="inlineStr">
        <is>
          <t>Active Open In-Progress</t>
        </is>
      </c>
      <c r="C79" s="99" t="n">
        <v>0</v>
      </c>
      <c r="D79" s="99" t="n">
        <v>80</v>
      </c>
      <c r="E79" s="99" t="n">
        <v>80</v>
      </c>
      <c r="G79" s="95" t="inlineStr">
        <is>
          <t>Oct</t>
        </is>
      </c>
      <c r="H79" s="99" t="n">
        <v>70</v>
      </c>
      <c r="I79" s="100" t="n">
        <v>99.40000000000001</v>
      </c>
      <c r="J79" s="100" t="n">
        <v>98</v>
      </c>
    </row>
  </sheetData>
  <mergeCells count="18">
    <mergeCell ref="E6:G7"/>
    <mergeCell ref="H6:J7"/>
    <mergeCell ref="B10:D11"/>
    <mergeCell ref="B5:D5"/>
    <mergeCell ref="B6:D7"/>
    <mergeCell ref="E10:G11"/>
    <mergeCell ref="H10:J11"/>
    <mergeCell ref="K9:M9"/>
    <mergeCell ref="E5:G5"/>
    <mergeCell ref="K5:M5"/>
    <mergeCell ref="H5:J5"/>
    <mergeCell ref="K10:M11"/>
    <mergeCell ref="A30:N30"/>
    <mergeCell ref="A2:N3"/>
    <mergeCell ref="B9:D9"/>
    <mergeCell ref="E9:G9"/>
    <mergeCell ref="H9:J9"/>
    <mergeCell ref="K6:M7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25" customWidth="1" min="3" max="3"/>
    <col width="32" customWidth="1" min="4" max="4"/>
    <col width="22" customWidth="1" min="5" max="5"/>
    <col width="34" customWidth="1" min="6" max="6"/>
    <col width="28" customWidth="1" min="7" max="7"/>
    <col width="22" customWidth="1" min="8" max="8"/>
    <col width="16" customWidth="1" min="9" max="9"/>
    <col width="18" customWidth="1" min="10" max="10"/>
  </cols>
  <sheetData>
    <row r="1" ht="28" customHeight="1">
      <c r="A1" s="44" t="inlineStr">
        <is>
          <t>📋 RECORD OF PROCESSING ACTIVITIES (ROPA) - ARTICLE 31 UU PDP &amp; ART 30 GDPR</t>
        </is>
      </c>
    </row>
    <row r="2">
      <c r="A2" s="2" t="inlineStr">
        <is>
          <t>Mandatory inventory of processing purposes, legal bases, sensitive categories, and retention limits.</t>
        </is>
      </c>
    </row>
    <row r="4" ht="18" customHeight="1">
      <c r="A4" s="45" t="inlineStr">
        <is>
          <t>TOTAL ROPA PROCESSING ENTRIES</t>
        </is>
      </c>
      <c r="B4" s="97" t="n"/>
      <c r="C4" s="45" t="inlineStr">
        <is>
          <t>APPROVED ROPA COVERAGE</t>
        </is>
      </c>
      <c r="D4" s="97" t="n"/>
      <c r="E4" s="45" t="inlineStr">
        <is>
          <t>ACTIVITIES INVOLVING SENSITIVE DATA</t>
        </is>
      </c>
      <c r="F4" s="97" t="n"/>
      <c r="G4" s="45" t="inlineStr">
        <is>
          <t>CONSENT-BASED PROCESSING</t>
        </is>
      </c>
      <c r="H4" s="98" t="n"/>
      <c r="I4" s="98" t="n"/>
      <c r="J4" s="97" t="n"/>
    </row>
    <row r="5" ht="22" customHeight="1">
      <c r="A5" s="47">
        <f>COUNTA(A8:A22)</f>
        <v/>
      </c>
      <c r="B5" s="97" t="n"/>
      <c r="C5" s="48">
        <f>COUNTIF(I8:I22,"Approved")/COUNTA(I8:I22)</f>
        <v/>
      </c>
      <c r="D5" s="97" t="n"/>
      <c r="E5" s="49">
        <f>COUNTIF(F8:F22,"*Biometric*")+COUNTIF(F8:F22,"*Health*")</f>
        <v/>
      </c>
      <c r="F5" s="97" t="n"/>
      <c r="G5" s="49">
        <f>COUNTIF(G8:G22,"*Consent*")</f>
        <v/>
      </c>
      <c r="H5" s="98" t="n"/>
      <c r="I5" s="98" t="n"/>
      <c r="J5" s="97" t="n"/>
    </row>
    <row r="7" ht="24" customHeight="1">
      <c r="A7" s="3" t="inlineStr">
        <is>
          <t>ROPA ID</t>
        </is>
      </c>
      <c r="B7" s="3" t="inlineStr">
        <is>
          <t>PROCESSING ACTIVITY NAME</t>
        </is>
      </c>
      <c r="C7" s="3" t="inlineStr">
        <is>
          <t>DATA CONTROLLER UNIT</t>
        </is>
      </c>
      <c r="D7" s="3" t="inlineStr">
        <is>
          <t>PURPOSE OF PROCESSING</t>
        </is>
      </c>
      <c r="E7" s="3" t="inlineStr">
        <is>
          <t>DATA SUBJECT CATEGORY</t>
        </is>
      </c>
      <c r="F7" s="3" t="inlineStr">
        <is>
          <t>DATA ELEMENTS COLLECTED</t>
        </is>
      </c>
      <c r="G7" s="3" t="inlineStr">
        <is>
          <t>LEGAL BASIS (UU PDP / GDPR)</t>
        </is>
      </c>
      <c r="H7" s="3" t="inlineStr">
        <is>
          <t>RETENTION PERIOD</t>
        </is>
      </c>
      <c r="I7" s="3" t="inlineStr">
        <is>
          <t>APPROVAL STATUS</t>
        </is>
      </c>
      <c r="J7" s="3" t="inlineStr">
        <is>
          <t>DPO ASSIGNMENT</t>
        </is>
      </c>
    </row>
    <row r="8" ht="20" customHeight="1">
      <c r="A8" s="6" t="inlineStr">
        <is>
          <t>ROPA-01</t>
        </is>
      </c>
      <c r="B8" s="6" t="inlineStr">
        <is>
          <t>Digital Customer Onboarding &amp; e-KYC</t>
        </is>
      </c>
      <c r="C8" s="6" t="inlineStr">
        <is>
          <t>Retail Banking Division</t>
        </is>
      </c>
      <c r="D8" s="6" t="inlineStr">
        <is>
          <t>Identity Verification &amp; Fraud Check</t>
        </is>
      </c>
      <c r="E8" s="6" t="inlineStr">
        <is>
          <t>Customers / Citizens</t>
        </is>
      </c>
      <c r="F8" s="6" t="inlineStr">
        <is>
          <t>NIK, Selfie Biometric, Mother Name</t>
        </is>
      </c>
      <c r="G8" s="6" t="inlineStr">
        <is>
          <t>Legal Obligation (OJK / AML)</t>
        </is>
      </c>
      <c r="H8" s="6" t="inlineStr">
        <is>
          <t>10 Years Post Closure</t>
        </is>
      </c>
      <c r="I8" s="41" t="inlineStr">
        <is>
          <t>Approved</t>
        </is>
      </c>
      <c r="J8" s="6" t="inlineStr">
        <is>
          <t>R. Hidayat</t>
        </is>
      </c>
    </row>
    <row r="9" ht="20" customHeight="1">
      <c r="A9" s="9" t="inlineStr">
        <is>
          <t>ROPA-02</t>
        </is>
      </c>
      <c r="B9" s="9" t="inlineStr">
        <is>
          <t>Mobile Banking Transaction Processing</t>
        </is>
      </c>
      <c r="C9" s="9" t="inlineStr">
        <is>
          <t>Digital Payments Team</t>
        </is>
      </c>
      <c r="D9" s="9" t="inlineStr">
        <is>
          <t>Execute Money Transfers &amp; Bills</t>
        </is>
      </c>
      <c r="E9" s="9" t="inlineStr">
        <is>
          <t>Account Holders</t>
        </is>
      </c>
      <c r="F9" s="9" t="inlineStr">
        <is>
          <t>Account No, Amount, Beneficiary</t>
        </is>
      </c>
      <c r="G9" s="9" t="inlineStr">
        <is>
          <t>Contract Performance</t>
        </is>
      </c>
      <c r="H9" s="9" t="inlineStr">
        <is>
          <t>10 Years (Banking Law)</t>
        </is>
      </c>
      <c r="I9" s="41" t="inlineStr">
        <is>
          <t>Approved</t>
        </is>
      </c>
      <c r="J9" s="9" t="inlineStr">
        <is>
          <t>R. Hidayat</t>
        </is>
      </c>
    </row>
    <row r="10" ht="20" customHeight="1">
      <c r="A10" s="6" t="inlineStr">
        <is>
          <t>ROPA-03</t>
        </is>
      </c>
      <c r="B10" s="6" t="inlineStr">
        <is>
          <t>Credit Scoring &amp; Underwriting AI</t>
        </is>
      </c>
      <c r="C10" s="6" t="inlineStr">
        <is>
          <t>Risk Management Analytics</t>
        </is>
      </c>
      <c r="D10" s="6" t="inlineStr">
        <is>
          <t>Automated Loan Limit Determination</t>
        </is>
      </c>
      <c r="E10" s="6" t="inlineStr">
        <is>
          <t>Loan Applicants</t>
        </is>
      </c>
      <c r="F10" s="6" t="inlineStr">
        <is>
          <t>Income, Credit History, Phone Metadata</t>
        </is>
      </c>
      <c r="G10" s="6" t="inlineStr">
        <is>
          <t>Explicit Consent</t>
        </is>
      </c>
      <c r="H10" s="6" t="inlineStr">
        <is>
          <t>5 Years</t>
        </is>
      </c>
      <c r="I10" s="41" t="inlineStr">
        <is>
          <t>Approved</t>
        </is>
      </c>
      <c r="J10" s="6" t="inlineStr">
        <is>
          <t>R. Hidayat</t>
        </is>
      </c>
    </row>
    <row r="11" ht="20" customHeight="1">
      <c r="A11" s="9" t="inlineStr">
        <is>
          <t>ROPA-04</t>
        </is>
      </c>
      <c r="B11" s="9" t="inlineStr">
        <is>
          <t>Employee Payroll &amp; Tax Administration</t>
        </is>
      </c>
      <c r="C11" s="9" t="inlineStr">
        <is>
          <t>Human Capital Services</t>
        </is>
      </c>
      <c r="D11" s="9" t="inlineStr">
        <is>
          <t>Salary Disbursement &amp; PPh 21 Tax</t>
        </is>
      </c>
      <c r="E11" s="9" t="inlineStr">
        <is>
          <t>Employees &amp; Contractors</t>
        </is>
      </c>
      <c r="F11" s="9" t="inlineStr">
        <is>
          <t>NIK, Bank Account, NPWP, Salary</t>
        </is>
      </c>
      <c r="G11" s="9" t="inlineStr">
        <is>
          <t>Legal Obligation (Labor Law)</t>
        </is>
      </c>
      <c r="H11" s="9" t="inlineStr">
        <is>
          <t>30 Years (Pension)</t>
        </is>
      </c>
      <c r="I11" s="41" t="inlineStr">
        <is>
          <t>Approved</t>
        </is>
      </c>
      <c r="J11" s="9" t="inlineStr">
        <is>
          <t>L. Wijaya</t>
        </is>
      </c>
    </row>
    <row r="12" ht="20" customHeight="1">
      <c r="A12" s="6" t="inlineStr">
        <is>
          <t>ROPA-05</t>
        </is>
      </c>
      <c r="B12" s="6" t="inlineStr">
        <is>
          <t>Customer Support Call Audio Recording</t>
        </is>
      </c>
      <c r="C12" s="6" t="inlineStr">
        <is>
          <t>Customer Care Center</t>
        </is>
      </c>
      <c r="D12" s="6" t="inlineStr">
        <is>
          <t>Quality Assurance &amp; Dispute Evidence</t>
        </is>
      </c>
      <c r="E12" s="6" t="inlineStr">
        <is>
          <t>Call Center Callers</t>
        </is>
      </c>
      <c r="F12" s="6" t="inlineStr">
        <is>
          <t>Voice Audio, Phone No, Inquiry Log</t>
        </is>
      </c>
      <c r="G12" s="6" t="inlineStr">
        <is>
          <t>Legitimate Interest</t>
        </is>
      </c>
      <c r="H12" s="6" t="inlineStr">
        <is>
          <t>1 Year</t>
        </is>
      </c>
      <c r="I12" s="41" t="inlineStr">
        <is>
          <t>Approved</t>
        </is>
      </c>
      <c r="J12" s="6" t="inlineStr">
        <is>
          <t>L. Wijaya</t>
        </is>
      </c>
    </row>
    <row r="13" ht="20" customHeight="1">
      <c r="A13" s="9" t="inlineStr">
        <is>
          <t>ROPA-06</t>
        </is>
      </c>
      <c r="B13" s="9" t="inlineStr">
        <is>
          <t>Targeted Marketing &amp; In-App Offers</t>
        </is>
      </c>
      <c r="C13" s="9" t="inlineStr">
        <is>
          <t>Digital Growth &amp; Marketing</t>
        </is>
      </c>
      <c r="D13" s="9" t="inlineStr">
        <is>
          <t>Personalized Promotions &amp; Cross-Sell</t>
        </is>
      </c>
      <c r="E13" s="9" t="inlineStr">
        <is>
          <t>Active App Users</t>
        </is>
      </c>
      <c r="F13" s="9" t="inlineStr">
        <is>
          <t>Browsing History, Product Affinity</t>
        </is>
      </c>
      <c r="G13" s="9" t="inlineStr">
        <is>
          <t>Explicit Consent</t>
        </is>
      </c>
      <c r="H13" s="9" t="inlineStr">
        <is>
          <t>Until Consent Withdrawn</t>
        </is>
      </c>
      <c r="I13" s="41" t="inlineStr">
        <is>
          <t>Approved</t>
        </is>
      </c>
      <c r="J13" s="9" t="inlineStr">
        <is>
          <t>L. Wijaya</t>
        </is>
      </c>
    </row>
    <row r="14" ht="20" customHeight="1">
      <c r="A14" s="6" t="inlineStr">
        <is>
          <t>ROPA-07</t>
        </is>
      </c>
      <c r="B14" s="6" t="inlineStr">
        <is>
          <t>Campus Physical Access Control (CCTV)</t>
        </is>
      </c>
      <c r="C14" s="6" t="inlineStr">
        <is>
          <t>Corporate Physical Security</t>
        </is>
      </c>
      <c r="D14" s="6" t="inlineStr">
        <is>
          <t>Premises Protection &amp; Asset Safety</t>
        </is>
      </c>
      <c r="E14" s="6" t="inlineStr">
        <is>
          <t>Visitors &amp; Employees</t>
        </is>
      </c>
      <c r="F14" s="6" t="inlineStr">
        <is>
          <t>CCTV Facial Video, Access Card Badge</t>
        </is>
      </c>
      <c r="G14" s="6" t="inlineStr">
        <is>
          <t>Legitimate Interest</t>
        </is>
      </c>
      <c r="H14" s="6" t="inlineStr">
        <is>
          <t>30 Days Rolling</t>
        </is>
      </c>
      <c r="I14" s="41" t="inlineStr">
        <is>
          <t>Approved</t>
        </is>
      </c>
      <c r="J14" s="6" t="inlineStr">
        <is>
          <t>R. Hidayat</t>
        </is>
      </c>
    </row>
    <row r="15" ht="20" customHeight="1">
      <c r="A15" s="9" t="inlineStr">
        <is>
          <t>ROPA-08</t>
        </is>
      </c>
      <c r="B15" s="9" t="inlineStr">
        <is>
          <t>Whistleblowing Channel Reporting</t>
        </is>
      </c>
      <c r="C15" s="9" t="inlineStr">
        <is>
          <t>Internal Audit &amp; Compliance</t>
        </is>
      </c>
      <c r="D15" s="9" t="inlineStr">
        <is>
          <t>Bribery &amp; Fraud Allegation Inquiries</t>
        </is>
      </c>
      <c r="E15" s="9" t="inlineStr">
        <is>
          <t>Whistleblowers &amp; Subjects</t>
        </is>
      </c>
      <c r="F15" s="9" t="inlineStr">
        <is>
          <t>Incident Narrative, Identity</t>
        </is>
      </c>
      <c r="G15" s="9" t="inlineStr">
        <is>
          <t>Legal Obligation</t>
        </is>
      </c>
      <c r="H15" s="9" t="inlineStr">
        <is>
          <t>5 Years Post Audit</t>
        </is>
      </c>
      <c r="I15" s="41" t="inlineStr">
        <is>
          <t>Approved</t>
        </is>
      </c>
      <c r="J15" s="9" t="inlineStr">
        <is>
          <t>L. Wijaya</t>
        </is>
      </c>
    </row>
    <row r="16" ht="20" customHeight="1">
      <c r="A16" s="6" t="inlineStr">
        <is>
          <t>ROPA-09</t>
        </is>
      </c>
      <c r="B16" s="6" t="inlineStr">
        <is>
          <t>Mobile App Telemetry &amp; Crashlytics</t>
        </is>
      </c>
      <c r="C16" s="6" t="inlineStr">
        <is>
          <t>Mobile Engineering Team</t>
        </is>
      </c>
      <c r="D16" s="6" t="inlineStr">
        <is>
          <t>Application Bug Fixes &amp; UX Tuning</t>
        </is>
      </c>
      <c r="E16" s="6" t="inlineStr">
        <is>
          <t>All Mobile Users</t>
        </is>
      </c>
      <c r="F16" s="6" t="inlineStr">
        <is>
          <t>IP Address, Device ID, OS Version</t>
        </is>
      </c>
      <c r="G16" s="6" t="inlineStr">
        <is>
          <t>Legitimate Interest</t>
        </is>
      </c>
      <c r="H16" s="6" t="inlineStr">
        <is>
          <t>90 Days</t>
        </is>
      </c>
      <c r="I16" s="42" t="inlineStr">
        <is>
          <t>In Review</t>
        </is>
      </c>
      <c r="J16" s="6" t="inlineStr">
        <is>
          <t>R. Hidayat</t>
        </is>
      </c>
    </row>
    <row r="17" ht="20" customHeight="1">
      <c r="A17" s="9" t="inlineStr">
        <is>
          <t>ROPA-10</t>
        </is>
      </c>
      <c r="B17" s="9" t="inlineStr">
        <is>
          <t>Vendor Due Diligence &amp; Screening</t>
        </is>
      </c>
      <c r="C17" s="9" t="inlineStr">
        <is>
          <t>Procurement &amp; Sourcing</t>
        </is>
      </c>
      <c r="D17" s="9" t="inlineStr">
        <is>
          <t>Anti-Bribery &amp; Sanctions Checking</t>
        </is>
      </c>
      <c r="E17" s="9" t="inlineStr">
        <is>
          <t>Vendor Executives</t>
        </is>
      </c>
      <c r="F17" s="9" t="inlineStr">
        <is>
          <t>Passport, NPWP, Beneficial Owner</t>
        </is>
      </c>
      <c r="G17" s="9" t="inlineStr">
        <is>
          <t>Legal Obligation</t>
        </is>
      </c>
      <c r="H17" s="9" t="inlineStr">
        <is>
          <t>10 Years</t>
        </is>
      </c>
      <c r="I17" s="41" t="inlineStr">
        <is>
          <t>Approved</t>
        </is>
      </c>
      <c r="J17" s="9" t="inlineStr">
        <is>
          <t>L. Wijaya</t>
        </is>
      </c>
    </row>
    <row r="18" ht="20" customHeight="1">
      <c r="A18" s="6" t="inlineStr">
        <is>
          <t>ROPA-11</t>
        </is>
      </c>
      <c r="B18" s="6" t="inlineStr">
        <is>
          <t>ATM Video Surveillance Cash Retain</t>
        </is>
      </c>
      <c r="C18" s="6" t="inlineStr">
        <is>
          <t>Card &amp; ATM Operations</t>
        </is>
      </c>
      <c r="D18" s="6" t="inlineStr">
        <is>
          <t>Dispute Resolution on Cash Traps</t>
        </is>
      </c>
      <c r="E18" s="6" t="inlineStr">
        <is>
          <t>ATM Users</t>
        </is>
      </c>
      <c r="F18" s="6" t="inlineStr">
        <is>
          <t>ATM Pinpad Video, Card Number</t>
        </is>
      </c>
      <c r="G18" s="6" t="inlineStr">
        <is>
          <t>Legal Obligation (BI Rules)</t>
        </is>
      </c>
      <c r="H18" s="6" t="inlineStr">
        <is>
          <t>60 Days</t>
        </is>
      </c>
      <c r="I18" s="41" t="inlineStr">
        <is>
          <t>Approved</t>
        </is>
      </c>
      <c r="J18" s="6" t="inlineStr">
        <is>
          <t>R. Hidayat</t>
        </is>
      </c>
    </row>
    <row r="19" ht="20" customHeight="1">
      <c r="A19" s="9" t="inlineStr">
        <is>
          <t>ROPA-12</t>
        </is>
      </c>
      <c r="B19" s="9" t="inlineStr">
        <is>
          <t>Web Portal Analytics &amp; Tracking</t>
        </is>
      </c>
      <c r="C19" s="9" t="inlineStr">
        <is>
          <t>Digital Brand Marketing</t>
        </is>
      </c>
      <c r="D19" s="9" t="inlineStr">
        <is>
          <t>Conversion Funnel Optimization</t>
        </is>
      </c>
      <c r="E19" s="9" t="inlineStr">
        <is>
          <t>Website Visitors</t>
        </is>
      </c>
      <c r="F19" s="9" t="inlineStr">
        <is>
          <t>IP Address, Cookie ID, Referral URL</t>
        </is>
      </c>
      <c r="G19" s="9" t="inlineStr">
        <is>
          <t>Explicit Consent (Banner)</t>
        </is>
      </c>
      <c r="H19" s="9" t="inlineStr">
        <is>
          <t>13 Months</t>
        </is>
      </c>
      <c r="I19" s="42" t="inlineStr">
        <is>
          <t>In Review</t>
        </is>
      </c>
      <c r="J19" s="9" t="inlineStr">
        <is>
          <t>L. Wijaya</t>
        </is>
      </c>
    </row>
    <row r="20" ht="20" customHeight="1">
      <c r="A20" s="6" t="inlineStr">
        <is>
          <t>ROPA-13</t>
        </is>
      </c>
      <c r="B20" s="6" t="inlineStr">
        <is>
          <t>Corporate Email &amp; Collaboration Log</t>
        </is>
      </c>
      <c r="C20" s="6" t="inlineStr">
        <is>
          <t>Enterprise Workplace IT</t>
        </is>
      </c>
      <c r="D20" s="6" t="inlineStr">
        <is>
          <t>Spam Defense &amp; Data Loss Prevention</t>
        </is>
      </c>
      <c r="E20" s="6" t="inlineStr">
        <is>
          <t>Corporate Staff</t>
        </is>
      </c>
      <c r="F20" s="6" t="inlineStr">
        <is>
          <t>Email Header, Recipient, Metadata</t>
        </is>
      </c>
      <c r="G20" s="6" t="inlineStr">
        <is>
          <t>Legitimate Interest</t>
        </is>
      </c>
      <c r="H20" s="6" t="inlineStr">
        <is>
          <t>7 Years</t>
        </is>
      </c>
      <c r="I20" s="41" t="inlineStr">
        <is>
          <t>Approved</t>
        </is>
      </c>
      <c r="J20" s="6" t="inlineStr">
        <is>
          <t>R. Hidayat</t>
        </is>
      </c>
    </row>
    <row r="21" ht="20" customHeight="1">
      <c r="A21" s="9" t="inlineStr">
        <is>
          <t>ROPA-14</t>
        </is>
      </c>
      <c r="B21" s="9" t="inlineStr">
        <is>
          <t>Shareholder Registry &amp; Dividend Payout</t>
        </is>
      </c>
      <c r="C21" s="9" t="inlineStr">
        <is>
          <t>Corporate Secretary</t>
        </is>
      </c>
      <c r="D21" s="9" t="inlineStr">
        <is>
          <t>Capital Markets Compliance &amp; Payouts</t>
        </is>
      </c>
      <c r="E21" s="9" t="inlineStr">
        <is>
          <t>Public Shareholders</t>
        </is>
      </c>
      <c r="F21" s="9" t="inlineStr">
        <is>
          <t>Securities Acct, NIK, Tax Number</t>
        </is>
      </c>
      <c r="G21" s="9" t="inlineStr">
        <is>
          <t>Legal Obligation (OJK)</t>
        </is>
      </c>
      <c r="H21" s="9" t="inlineStr">
        <is>
          <t>Permanent</t>
        </is>
      </c>
      <c r="I21" s="41" t="inlineStr">
        <is>
          <t>Approved</t>
        </is>
      </c>
      <c r="J21" s="9" t="inlineStr">
        <is>
          <t>L. Wijaya</t>
        </is>
      </c>
    </row>
    <row r="22" ht="20" customHeight="1">
      <c r="A22" s="6" t="inlineStr">
        <is>
          <t>ROPA-15</t>
        </is>
      </c>
      <c r="B22" s="6" t="inlineStr">
        <is>
          <t>Executive Health Assessment Screen</t>
        </is>
      </c>
      <c r="C22" s="6" t="inlineStr">
        <is>
          <t>HR Employee Health</t>
        </is>
      </c>
      <c r="D22" s="6" t="inlineStr">
        <is>
          <t>Annual Executive Wellness Program</t>
        </is>
      </c>
      <c r="E22" s="6" t="inlineStr">
        <is>
          <t>Senior Executives</t>
        </is>
      </c>
      <c r="F22" s="6" t="inlineStr">
        <is>
          <t>Medical Lab Records, Health History</t>
        </is>
      </c>
      <c r="G22" s="6" t="inlineStr">
        <is>
          <t>Explicit Consent (Sensitive)</t>
        </is>
      </c>
      <c r="H22" s="6" t="inlineStr">
        <is>
          <t>5 Years</t>
        </is>
      </c>
      <c r="I22" s="41" t="inlineStr">
        <is>
          <t>Approved</t>
        </is>
      </c>
      <c r="J22" s="6" t="inlineStr">
        <is>
          <t>L. Wijaya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34" customWidth="1" min="3" max="3"/>
    <col width="16" customWidth="1" min="4" max="4"/>
    <col width="20" customWidth="1" min="5" max="5"/>
    <col width="16" customWidth="1" min="6" max="6"/>
    <col width="18" customWidth="1" min="7" max="7"/>
    <col width="22" customWidth="1" min="8" max="8"/>
    <col width="30" customWidth="1" min="9" max="9"/>
    <col width="20" customWidth="1" min="10" max="10"/>
  </cols>
  <sheetData>
    <row r="1" ht="28" customHeight="1">
      <c r="A1" s="44" t="inlineStr">
        <is>
          <t>⚖️ DATA SUBJECT ACCESS RIGHTS (DSAR) - UU PDP ARTICLE 5-13 STATUTORY WORKFLOW</t>
        </is>
      </c>
    </row>
    <row r="2">
      <c r="A2" s="2" t="inlineStr">
        <is>
          <t>Tracking statutory response SLA (3x24 hours / 72 hours), request verification, and rights fulfillment.</t>
        </is>
      </c>
    </row>
    <row r="4" ht="18" customHeight="1">
      <c r="A4" s="45" t="inlineStr">
        <is>
          <t>TOTAL DSAR CASES RECEIVED</t>
        </is>
      </c>
      <c r="B4" s="97" t="n"/>
      <c r="C4" s="45" t="inlineStr">
        <is>
          <t>DSAR SLA COMPLIANCE RATE</t>
        </is>
      </c>
      <c r="D4" s="97" t="n"/>
      <c r="E4" s="45" t="inlineStr">
        <is>
          <t>AVERAGE FULFILLMENT TIME</t>
        </is>
      </c>
      <c r="F4" s="97" t="n"/>
      <c r="G4" s="45" t="inlineStr">
        <is>
          <t>RIGHT TO ERASURE REQUESTS</t>
        </is>
      </c>
      <c r="H4" s="98" t="n"/>
      <c r="I4" s="98" t="n"/>
      <c r="J4" s="97" t="n"/>
    </row>
    <row r="5" ht="22" customHeight="1">
      <c r="A5" s="50">
        <f>COUNTA(A8:A22)</f>
        <v/>
      </c>
      <c r="B5" s="97" t="n"/>
      <c r="C5" s="48">
        <f>COUNTIF(H8:H22,"Compliant")/COUNTA(H8:H22)</f>
        <v/>
      </c>
      <c r="D5" s="97" t="n"/>
      <c r="E5" s="51">
        <f>AVERAGE(F8:F22)</f>
        <v/>
      </c>
      <c r="F5" s="97" t="n"/>
      <c r="G5" s="52">
        <f>COUNTIF(C8:C22,"*Erasure*")</f>
        <v/>
      </c>
      <c r="H5" s="98" t="n"/>
      <c r="I5" s="98" t="n"/>
      <c r="J5" s="97" t="n"/>
    </row>
    <row r="7" ht="24" customHeight="1">
      <c r="A7" s="3" t="inlineStr">
        <is>
          <t>DSAR ID</t>
        </is>
      </c>
      <c r="B7" s="3" t="inlineStr">
        <is>
          <t>REQUESTOR CATEGORY</t>
        </is>
      </c>
      <c r="C7" s="3" t="inlineStr">
        <is>
          <t>DATA SUBJECT RIGHT</t>
        </is>
      </c>
      <c r="D7" s="3" t="inlineStr">
        <is>
          <t>DATE RECEIVED</t>
        </is>
      </c>
      <c r="E7" s="3" t="inlineStr">
        <is>
          <t>STATUTORY SLA (DAYS)</t>
        </is>
      </c>
      <c r="F7" s="3" t="inlineStr">
        <is>
          <t>DAYS ELAPSED</t>
        </is>
      </c>
      <c r="G7" s="3" t="inlineStr">
        <is>
          <t>FULFILLMENT DATE</t>
        </is>
      </c>
      <c r="H7" s="3" t="inlineStr">
        <is>
          <t>SLA COMPLIANCE STATUS</t>
        </is>
      </c>
      <c r="I7" s="3" t="inlineStr">
        <is>
          <t>DISPOSITION OUTCOME</t>
        </is>
      </c>
      <c r="J7" s="3" t="inlineStr">
        <is>
          <t>PRIVACY CASE OFFICER</t>
        </is>
      </c>
    </row>
    <row r="8" ht="20" customHeight="1">
      <c r="A8" s="6" t="inlineStr">
        <is>
          <t>DSAR-2026-001</t>
        </is>
      </c>
      <c r="B8" s="6" t="inlineStr">
        <is>
          <t>Individual Customer</t>
        </is>
      </c>
      <c r="C8" s="6" t="inlineStr">
        <is>
          <t>Right to Erasure (Hak Hapus)</t>
        </is>
      </c>
      <c r="D8" s="6" t="inlineStr">
        <is>
          <t>2026-09-01</t>
        </is>
      </c>
      <c r="E8" s="4" t="n">
        <v>3</v>
      </c>
      <c r="F8" s="4" t="n">
        <v>2</v>
      </c>
      <c r="G8" s="6" t="inlineStr">
        <is>
          <t>2026-09-03</t>
        </is>
      </c>
      <c r="H8" s="41" t="inlineStr">
        <is>
          <t>Compliant</t>
        </is>
      </c>
      <c r="I8" s="6" t="inlineStr">
        <is>
          <t>Deleted from CRM &amp; Marketing</t>
        </is>
      </c>
      <c r="J8" s="6" t="inlineStr">
        <is>
          <t>T. Pratiwi</t>
        </is>
      </c>
    </row>
    <row r="9" ht="20" customHeight="1">
      <c r="A9" s="9" t="inlineStr">
        <is>
          <t>DSAR-2026-002</t>
        </is>
      </c>
      <c r="B9" s="9" t="inlineStr">
        <is>
          <t>Former Employee</t>
        </is>
      </c>
      <c r="C9" s="9" t="inlineStr">
        <is>
          <t>Right to Access (Hak Akses Salinan)</t>
        </is>
      </c>
      <c r="D9" s="9" t="inlineStr">
        <is>
          <t>2026-09-02</t>
        </is>
      </c>
      <c r="E9" s="7" t="n">
        <v>3</v>
      </c>
      <c r="F9" s="7" t="n">
        <v>2</v>
      </c>
      <c r="G9" s="9" t="inlineStr">
        <is>
          <t>2026-09-04</t>
        </is>
      </c>
      <c r="H9" s="41" t="inlineStr">
        <is>
          <t>Compliant</t>
        </is>
      </c>
      <c r="I9" s="9" t="inlineStr">
        <is>
          <t>Full Export ZIP Provided</t>
        </is>
      </c>
      <c r="J9" s="9" t="inlineStr">
        <is>
          <t>T. Pratiwi</t>
        </is>
      </c>
    </row>
    <row r="10" ht="20" customHeight="1">
      <c r="A10" s="6" t="inlineStr">
        <is>
          <t>DSAR-2026-003</t>
        </is>
      </c>
      <c r="B10" s="6" t="inlineStr">
        <is>
          <t>Loan Applicant</t>
        </is>
      </c>
      <c r="C10" s="6" t="inlineStr">
        <is>
          <t>Right to Restrict Automated Decision</t>
        </is>
      </c>
      <c r="D10" s="6" t="inlineStr">
        <is>
          <t>2026-09-05</t>
        </is>
      </c>
      <c r="E10" s="4" t="n">
        <v>3</v>
      </c>
      <c r="F10" s="4" t="n">
        <v>3</v>
      </c>
      <c r="G10" s="6" t="inlineStr">
        <is>
          <t>2026-09-08</t>
        </is>
      </c>
      <c r="H10" s="41" t="inlineStr">
        <is>
          <t>Compliant</t>
        </is>
      </c>
      <c r="I10" s="6" t="inlineStr">
        <is>
          <t>Manual Underwriter Re-evaluated</t>
        </is>
      </c>
      <c r="J10" s="6" t="inlineStr">
        <is>
          <t>M. Handoko</t>
        </is>
      </c>
    </row>
    <row r="11" ht="20" customHeight="1">
      <c r="A11" s="9" t="inlineStr">
        <is>
          <t>DSAR-2026-004</t>
        </is>
      </c>
      <c r="B11" s="9" t="inlineStr">
        <is>
          <t>Active Banking Customer</t>
        </is>
      </c>
      <c r="C11" s="9" t="inlineStr">
        <is>
          <t>Right to Rectify (Hak Koreksi NIK)</t>
        </is>
      </c>
      <c r="D11" s="9" t="inlineStr">
        <is>
          <t>2026-09-06</t>
        </is>
      </c>
      <c r="E11" s="7" t="n">
        <v>3</v>
      </c>
      <c r="F11" s="7" t="n">
        <v>1</v>
      </c>
      <c r="G11" s="9" t="inlineStr">
        <is>
          <t>2026-09-07</t>
        </is>
      </c>
      <c r="H11" s="41" t="inlineStr">
        <is>
          <t>Compliant</t>
        </is>
      </c>
      <c r="I11" s="9" t="inlineStr">
        <is>
          <t>Dukcapil Verified &amp; Updated</t>
        </is>
      </c>
      <c r="J11" s="9" t="inlineStr">
        <is>
          <t>T. Pratiwi</t>
        </is>
      </c>
    </row>
    <row r="12" ht="20" customHeight="1">
      <c r="A12" s="6" t="inlineStr">
        <is>
          <t>DSAR-2026-005</t>
        </is>
      </c>
      <c r="B12" s="6" t="inlineStr">
        <is>
          <t>Website Visitor</t>
        </is>
      </c>
      <c r="C12" s="6" t="inlineStr">
        <is>
          <t>Right to Withdraw Consent (Cabut Izin)</t>
        </is>
      </c>
      <c r="D12" s="6" t="inlineStr">
        <is>
          <t>2026-09-08</t>
        </is>
      </c>
      <c r="E12" s="4" t="n">
        <v>3</v>
      </c>
      <c r="F12" s="4" t="n">
        <v>1</v>
      </c>
      <c r="G12" s="6" t="inlineStr">
        <is>
          <t>2026-09-09</t>
        </is>
      </c>
      <c r="H12" s="41" t="inlineStr">
        <is>
          <t>Compliant</t>
        </is>
      </c>
      <c r="I12" s="6" t="inlineStr">
        <is>
          <t>Opt-out Enforced Across AdTech</t>
        </is>
      </c>
      <c r="J12" s="6" t="inlineStr">
        <is>
          <t>M. Handoko</t>
        </is>
      </c>
    </row>
    <row r="13" ht="20" customHeight="1">
      <c r="A13" s="9" t="inlineStr">
        <is>
          <t>DSAR-2026-006</t>
        </is>
      </c>
      <c r="B13" s="9" t="inlineStr">
        <is>
          <t>Individual Customer</t>
        </is>
      </c>
      <c r="C13" s="9" t="inlineStr">
        <is>
          <t>Right to Data Portability (Transfer)</t>
        </is>
      </c>
      <c r="D13" s="9" t="inlineStr">
        <is>
          <t>2026-09-10</t>
        </is>
      </c>
      <c r="E13" s="7" t="n">
        <v>3</v>
      </c>
      <c r="F13" s="7" t="n">
        <v>2</v>
      </c>
      <c r="G13" s="9" t="inlineStr">
        <is>
          <t>2026-09-12</t>
        </is>
      </c>
      <c r="H13" s="41" t="inlineStr">
        <is>
          <t>Compliant</t>
        </is>
      </c>
      <c r="I13" s="9" t="inlineStr">
        <is>
          <t>Standard JSON Delivered</t>
        </is>
      </c>
      <c r="J13" s="9" t="inlineStr">
        <is>
          <t>T. Pratiwi</t>
        </is>
      </c>
    </row>
    <row r="14" ht="20" customHeight="1">
      <c r="A14" s="6" t="inlineStr">
        <is>
          <t>DSAR-2026-007</t>
        </is>
      </c>
      <c r="B14" s="6" t="inlineStr">
        <is>
          <t>Wealth Client</t>
        </is>
      </c>
      <c r="C14" s="6" t="inlineStr">
        <is>
          <t>Right to Access (Hak Akses)</t>
        </is>
      </c>
      <c r="D14" s="6" t="inlineStr">
        <is>
          <t>2026-09-12</t>
        </is>
      </c>
      <c r="E14" s="4" t="n">
        <v>3</v>
      </c>
      <c r="F14" s="4" t="n">
        <v>2</v>
      </c>
      <c r="G14" s="6" t="inlineStr">
        <is>
          <t>2026-09-14</t>
        </is>
      </c>
      <c r="H14" s="41" t="inlineStr">
        <is>
          <t>Compliant</t>
        </is>
      </c>
      <c r="I14" s="6" t="inlineStr">
        <is>
          <t>Portfolio Audit Delivered</t>
        </is>
      </c>
      <c r="J14" s="6" t="inlineStr">
        <is>
          <t>T. Pratiwi</t>
        </is>
      </c>
    </row>
    <row r="15" ht="20" customHeight="1">
      <c r="A15" s="9" t="inlineStr">
        <is>
          <t>DSAR-2026-008</t>
        </is>
      </c>
      <c r="B15" s="9" t="inlineStr">
        <is>
          <t>Individual Customer</t>
        </is>
      </c>
      <c r="C15" s="9" t="inlineStr">
        <is>
          <t>Right to Erasure (Hak Hapus)</t>
        </is>
      </c>
      <c r="D15" s="9" t="inlineStr">
        <is>
          <t>2026-09-15</t>
        </is>
      </c>
      <c r="E15" s="7" t="n">
        <v>3</v>
      </c>
      <c r="F15" s="7" t="n">
        <v>3</v>
      </c>
      <c r="G15" s="9" t="inlineStr">
        <is>
          <t>2026-09-18</t>
        </is>
      </c>
      <c r="H15" s="41" t="inlineStr">
        <is>
          <t>Compliant</t>
        </is>
      </c>
      <c r="I15" s="9" t="inlineStr">
        <is>
          <t>Account Closed &amp; Purged</t>
        </is>
      </c>
      <c r="J15" s="9" t="inlineStr">
        <is>
          <t>M. Handoko</t>
        </is>
      </c>
    </row>
    <row r="16" ht="20" customHeight="1">
      <c r="A16" s="6" t="inlineStr">
        <is>
          <t>DSAR-2026-009</t>
        </is>
      </c>
      <c r="B16" s="6" t="inlineStr">
        <is>
          <t>Credit Card Holder</t>
        </is>
      </c>
      <c r="C16" s="6" t="inlineStr">
        <is>
          <t>Right to Stop Direct Marketing</t>
        </is>
      </c>
      <c r="D16" s="6" t="inlineStr">
        <is>
          <t>2026-09-16</t>
        </is>
      </c>
      <c r="E16" s="4" t="n">
        <v>3</v>
      </c>
      <c r="F16" s="4" t="n">
        <v>1</v>
      </c>
      <c r="G16" s="6" t="inlineStr">
        <is>
          <t>2026-09-17</t>
        </is>
      </c>
      <c r="H16" s="41" t="inlineStr">
        <is>
          <t>Compliant</t>
        </is>
      </c>
      <c r="I16" s="6" t="inlineStr">
        <is>
          <t>Suppression List Updated</t>
        </is>
      </c>
      <c r="J16" s="6" t="inlineStr">
        <is>
          <t>T. Pratiwi</t>
        </is>
      </c>
    </row>
    <row r="17" ht="20" customHeight="1">
      <c r="A17" s="9" t="inlineStr">
        <is>
          <t>DSAR-2026-010</t>
        </is>
      </c>
      <c r="B17" s="9" t="inlineStr">
        <is>
          <t>Job Candidate</t>
        </is>
      </c>
      <c r="C17" s="9" t="inlineStr">
        <is>
          <t>Right to Erasure of CV &amp; Resume</t>
        </is>
      </c>
      <c r="D17" s="9" t="inlineStr">
        <is>
          <t>2026-09-18</t>
        </is>
      </c>
      <c r="E17" s="7" t="n">
        <v>3</v>
      </c>
      <c r="F17" s="7" t="n">
        <v>2</v>
      </c>
      <c r="G17" s="9" t="inlineStr">
        <is>
          <t>2026-09-20</t>
        </is>
      </c>
      <c r="H17" s="41" t="inlineStr">
        <is>
          <t>Compliant</t>
        </is>
      </c>
      <c r="I17" s="9" t="inlineStr">
        <is>
          <t>Applicant Tracking File Shredded</t>
        </is>
      </c>
      <c r="J17" s="9" t="inlineStr">
        <is>
          <t>M. Handoko</t>
        </is>
      </c>
    </row>
    <row r="18" ht="20" customHeight="1">
      <c r="A18" s="6" t="inlineStr">
        <is>
          <t>DSAR-2026-011</t>
        </is>
      </c>
      <c r="B18" s="6" t="inlineStr">
        <is>
          <t>Mobile App User</t>
        </is>
      </c>
      <c r="C18" s="6" t="inlineStr">
        <is>
          <t>Right to Explain Scoring Logic</t>
        </is>
      </c>
      <c r="D18" s="6" t="inlineStr">
        <is>
          <t>2026-09-20</t>
        </is>
      </c>
      <c r="E18" s="4" t="n">
        <v>3</v>
      </c>
      <c r="F18" s="4" t="n">
        <v>2</v>
      </c>
      <c r="G18" s="6" t="inlineStr">
        <is>
          <t>2026-09-22</t>
        </is>
      </c>
      <c r="H18" s="41" t="inlineStr">
        <is>
          <t>Compliant</t>
        </is>
      </c>
      <c r="I18" s="6" t="inlineStr">
        <is>
          <t>Feature Weights Letter Issued</t>
        </is>
      </c>
      <c r="J18" s="6" t="inlineStr">
        <is>
          <t>M. Handoko</t>
        </is>
      </c>
    </row>
    <row r="19" ht="20" customHeight="1">
      <c r="A19" s="9" t="inlineStr">
        <is>
          <t>DSAR-2026-012</t>
        </is>
      </c>
      <c r="B19" s="9" t="inlineStr">
        <is>
          <t>Corporate Shareholder</t>
        </is>
      </c>
      <c r="C19" s="9" t="inlineStr">
        <is>
          <t>Right to Rectify Address Record</t>
        </is>
      </c>
      <c r="D19" s="9" t="inlineStr">
        <is>
          <t>2026-09-22</t>
        </is>
      </c>
      <c r="E19" s="7" t="n">
        <v>3</v>
      </c>
      <c r="F19" s="7" t="n">
        <v>1</v>
      </c>
      <c r="G19" s="9" t="inlineStr">
        <is>
          <t>2026-09-23</t>
        </is>
      </c>
      <c r="H19" s="41" t="inlineStr">
        <is>
          <t>Compliant</t>
        </is>
      </c>
      <c r="I19" s="9" t="inlineStr">
        <is>
          <t>KSEI Sync Updated</t>
        </is>
      </c>
      <c r="J19" s="9" t="inlineStr">
        <is>
          <t>T. Pratiwi</t>
        </is>
      </c>
    </row>
    <row r="20" ht="20" customHeight="1">
      <c r="A20" s="6" t="inlineStr">
        <is>
          <t>DSAR-2026-013</t>
        </is>
      </c>
      <c r="B20" s="6" t="inlineStr">
        <is>
          <t>Retail Customer</t>
        </is>
      </c>
      <c r="C20" s="6" t="inlineStr">
        <is>
          <t>Right to Erasure (Hak Hapus)</t>
        </is>
      </c>
      <c r="D20" s="6" t="inlineStr">
        <is>
          <t>2026-09-25</t>
        </is>
      </c>
      <c r="E20" s="4" t="n">
        <v>3</v>
      </c>
      <c r="F20" s="4" t="n">
        <v>2</v>
      </c>
      <c r="G20" s="6" t="inlineStr">
        <is>
          <t>2026-09-27</t>
        </is>
      </c>
      <c r="H20" s="41" t="inlineStr">
        <is>
          <t>Compliant</t>
        </is>
      </c>
      <c r="I20" s="6" t="inlineStr">
        <is>
          <t>Retained Banking Ledger Excluded</t>
        </is>
      </c>
      <c r="J20" s="6" t="inlineStr">
        <is>
          <t>T. Pratiwi</t>
        </is>
      </c>
    </row>
    <row r="21" ht="20" customHeight="1">
      <c r="A21" s="9" t="inlineStr">
        <is>
          <t>DSAR-2026-014</t>
        </is>
      </c>
      <c r="B21" s="9" t="inlineStr">
        <is>
          <t>E-Commerce User</t>
        </is>
      </c>
      <c r="C21" s="9" t="inlineStr">
        <is>
          <t>Right to Withdraw Consent</t>
        </is>
      </c>
      <c r="D21" s="9" t="inlineStr">
        <is>
          <t>2026-09-28</t>
        </is>
      </c>
      <c r="E21" s="7" t="n">
        <v>3</v>
      </c>
      <c r="F21" s="7" t="n">
        <v>1</v>
      </c>
      <c r="G21" s="9" t="inlineStr">
        <is>
          <t>2026-09-29</t>
        </is>
      </c>
      <c r="H21" s="41" t="inlineStr">
        <is>
          <t>Compliant</t>
        </is>
      </c>
      <c r="I21" s="9" t="inlineStr">
        <is>
          <t>Push Notification Unsubscribed</t>
        </is>
      </c>
      <c r="J21" s="9" t="inlineStr">
        <is>
          <t>M. Handoko</t>
        </is>
      </c>
    </row>
    <row r="22" ht="20" customHeight="1">
      <c r="A22" s="6" t="inlineStr">
        <is>
          <t>DSAR-2026-015</t>
        </is>
      </c>
      <c r="B22" s="6" t="inlineStr">
        <is>
          <t>Individual Customer</t>
        </is>
      </c>
      <c r="C22" s="6" t="inlineStr">
        <is>
          <t>Right to Access (Hak Akses Salinan)</t>
        </is>
      </c>
      <c r="D22" s="6" t="inlineStr">
        <is>
          <t>2026-09-30</t>
        </is>
      </c>
      <c r="E22" s="4" t="n">
        <v>3</v>
      </c>
      <c r="F22" s="4" t="n">
        <v>4</v>
      </c>
      <c r="G22" s="6" t="inlineStr">
        <is>
          <t>2026-10-04</t>
        </is>
      </c>
      <c r="H22" s="43" t="inlineStr">
        <is>
          <t>Overdue</t>
        </is>
      </c>
      <c r="I22" s="6" t="inlineStr">
        <is>
          <t>Encrypted PDF Delivered Late</t>
        </is>
      </c>
      <c r="J22" s="6" t="inlineStr">
        <is>
          <t>T. Pratiwi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34" customWidth="1" min="3" max="3"/>
    <col width="2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4" customWidth="1" min="10" max="10"/>
    <col width="18" customWidth="1" min="11" max="11"/>
  </cols>
  <sheetData>
    <row r="1" ht="28" customHeight="1">
      <c r="A1" s="44" t="inlineStr">
        <is>
          <t>✍️ CONSENT MANAGEMENT SYSTEM (CMS) - UNBUNDLED OPT-IN &amp; REVOCATION</t>
        </is>
      </c>
    </row>
    <row r="2">
      <c r="A2" s="2" t="inlineStr">
        <is>
          <t>Granular consent capture, explicit agreement rates, unbundled checkboxes, and revocation audits.</t>
        </is>
      </c>
    </row>
    <row r="4" ht="18" customHeight="1">
      <c r="A4" s="45" t="inlineStr">
        <is>
          <t>CONSENT TOUCHPOINTS TRACKED</t>
        </is>
      </c>
      <c r="B4" s="97" t="n"/>
      <c r="C4" s="45" t="inlineStr">
        <is>
          <t>TOTAL OPT-IN OPPORTUNITIES</t>
        </is>
      </c>
      <c r="D4" s="97" t="n"/>
      <c r="E4" s="45" t="inlineStr">
        <is>
          <t>AVERAGE OPT-IN ACCEPTANCE</t>
        </is>
      </c>
      <c r="F4" s="97" t="n"/>
      <c r="G4" s="45" t="inlineStr">
        <is>
          <t>AVERAGE REVOCATION RATE</t>
        </is>
      </c>
      <c r="H4" s="98" t="n"/>
      <c r="I4" s="98" t="n"/>
      <c r="J4" s="98" t="n"/>
      <c r="K4" s="97" t="n"/>
    </row>
    <row r="5" ht="22" customHeight="1">
      <c r="A5" s="53">
        <f>COUNTA(A8:A22)</f>
        <v/>
      </c>
      <c r="B5" s="97" t="n"/>
      <c r="C5" s="54">
        <f>SUM(E8:E22)</f>
        <v/>
      </c>
      <c r="D5" s="97" t="n"/>
      <c r="E5" s="48">
        <f>AVERAGE(G8:G22)</f>
        <v/>
      </c>
      <c r="F5" s="97" t="n"/>
      <c r="G5" s="55">
        <f>AVERAGE(I8:I22)</f>
        <v/>
      </c>
      <c r="H5" s="98" t="n"/>
      <c r="I5" s="98" t="n"/>
      <c r="J5" s="98" t="n"/>
      <c r="K5" s="97" t="n"/>
    </row>
    <row r="7" ht="24" customHeight="1">
      <c r="A7" s="3" t="inlineStr">
        <is>
          <t>CONSENT ID</t>
        </is>
      </c>
      <c r="B7" s="3" t="inlineStr">
        <is>
          <t>APPLICATION / TOUCHPOINT</t>
        </is>
      </c>
      <c r="C7" s="3" t="inlineStr">
        <is>
          <t>CONSENT PURPOSE</t>
        </is>
      </c>
      <c r="D7" s="3" t="inlineStr">
        <is>
          <t>OPT-IN METHOD</t>
        </is>
      </c>
      <c r="E7" s="3" t="inlineStr">
        <is>
          <t>TOTAL PRESENTED</t>
        </is>
      </c>
      <c r="F7" s="3" t="inlineStr">
        <is>
          <t>OPT-IN ACCEPTED</t>
        </is>
      </c>
      <c r="G7" s="3" t="inlineStr">
        <is>
          <t>ACCEPTANCE RATE %</t>
        </is>
      </c>
      <c r="H7" s="3" t="inlineStr">
        <is>
          <t>REVOCATION COUNT</t>
        </is>
      </c>
      <c r="I7" s="3" t="inlineStr">
        <is>
          <t>REVOCATION RATE %</t>
        </is>
      </c>
      <c r="J7" s="3" t="inlineStr">
        <is>
          <t>STATUS</t>
        </is>
      </c>
      <c r="K7" s="3" t="inlineStr">
        <is>
          <t>PRODUCT OWNER</t>
        </is>
      </c>
    </row>
    <row r="8" ht="20" customHeight="1">
      <c r="A8" s="6" t="inlineStr">
        <is>
          <t>CST-01</t>
        </is>
      </c>
      <c r="B8" s="6" t="inlineStr">
        <is>
          <t>Mobile Banking App Onboarding</t>
        </is>
      </c>
      <c r="C8" s="6" t="inlineStr">
        <is>
          <t>Core Banking Terms &amp; Privacy Notice</t>
        </is>
      </c>
      <c r="D8" s="6" t="inlineStr">
        <is>
          <t>Explicit Unbundled Checkbox</t>
        </is>
      </c>
      <c r="E8" s="56" t="n">
        <v>145000</v>
      </c>
      <c r="F8" s="56" t="n">
        <v>143500</v>
      </c>
      <c r="G8" s="6">
        <f>F8/E8</f>
        <v/>
      </c>
      <c r="H8" s="4" t="n">
        <v>450</v>
      </c>
      <c r="I8" s="6">
        <f>H8/F8</f>
        <v/>
      </c>
      <c r="J8" s="41" t="inlineStr">
        <is>
          <t>Optimal</t>
        </is>
      </c>
      <c r="K8" s="6" t="inlineStr">
        <is>
          <t>S. Rahardjo</t>
        </is>
      </c>
    </row>
    <row r="9" ht="20" customHeight="1">
      <c r="A9" s="9" t="inlineStr">
        <is>
          <t>CST-02</t>
        </is>
      </c>
      <c r="B9" s="9" t="inlineStr">
        <is>
          <t>Mobile Banking App Onboarding</t>
        </is>
      </c>
      <c r="C9" s="9" t="inlineStr">
        <is>
          <t>Biometric Face/Touch Login</t>
        </is>
      </c>
      <c r="D9" s="9" t="inlineStr">
        <is>
          <t>OS Native Prompt + Terms</t>
        </is>
      </c>
      <c r="E9" s="57" t="n">
        <v>145000</v>
      </c>
      <c r="F9" s="57" t="n">
        <v>138000</v>
      </c>
      <c r="G9" s="9">
        <f>F9/E9</f>
        <v/>
      </c>
      <c r="H9" s="57" t="n">
        <v>1200</v>
      </c>
      <c r="I9" s="9">
        <f>H9/F9</f>
        <v/>
      </c>
      <c r="J9" s="41" t="inlineStr">
        <is>
          <t>Optimal</t>
        </is>
      </c>
      <c r="K9" s="9" t="inlineStr">
        <is>
          <t>S. Rahardjo</t>
        </is>
      </c>
    </row>
    <row r="10" ht="20" customHeight="1">
      <c r="A10" s="6" t="inlineStr">
        <is>
          <t>CST-03</t>
        </is>
      </c>
      <c r="B10" s="6" t="inlineStr">
        <is>
          <t>Mobile Banking App Post-Login</t>
        </is>
      </c>
      <c r="C10" s="6" t="inlineStr">
        <is>
          <t>Personalized Marketing &amp; Offers</t>
        </is>
      </c>
      <c r="D10" s="6" t="inlineStr">
        <is>
          <t>Granular Toggle Switch</t>
        </is>
      </c>
      <c r="E10" s="56" t="n">
        <v>120000</v>
      </c>
      <c r="F10" s="56" t="n">
        <v>84000</v>
      </c>
      <c r="G10" s="6">
        <f>F10/E10</f>
        <v/>
      </c>
      <c r="H10" s="56" t="n">
        <v>3800</v>
      </c>
      <c r="I10" s="6">
        <f>H10/F10</f>
        <v/>
      </c>
      <c r="J10" s="41" t="inlineStr">
        <is>
          <t>Optimal</t>
        </is>
      </c>
      <c r="K10" s="6" t="inlineStr">
        <is>
          <t>S. Rahardjo</t>
        </is>
      </c>
    </row>
    <row r="11" ht="20" customHeight="1">
      <c r="A11" s="9" t="inlineStr">
        <is>
          <t>CST-04</t>
        </is>
      </c>
      <c r="B11" s="9" t="inlineStr">
        <is>
          <t>Retail E-Commerce Checkout</t>
        </is>
      </c>
      <c r="C11" s="9" t="inlineStr">
        <is>
          <t>Saved Payment Card Tokenization</t>
        </is>
      </c>
      <c r="D11" s="9" t="inlineStr">
        <is>
          <t>Explicit Opt-in Checkbox</t>
        </is>
      </c>
      <c r="E11" s="57" t="n">
        <v>95000</v>
      </c>
      <c r="F11" s="57" t="n">
        <v>81000</v>
      </c>
      <c r="G11" s="9">
        <f>F11/E11</f>
        <v/>
      </c>
      <c r="H11" s="7" t="n">
        <v>850</v>
      </c>
      <c r="I11" s="9">
        <f>H11/F11</f>
        <v/>
      </c>
      <c r="J11" s="41" t="inlineStr">
        <is>
          <t>Optimal</t>
        </is>
      </c>
      <c r="K11" s="9" t="inlineStr">
        <is>
          <t>M. Wardhani</t>
        </is>
      </c>
    </row>
    <row r="12" ht="20" customHeight="1">
      <c r="A12" s="6" t="inlineStr">
        <is>
          <t>CST-05</t>
        </is>
      </c>
      <c r="B12" s="6" t="inlineStr">
        <is>
          <t>Public Corporate Web Portal</t>
        </is>
      </c>
      <c r="C12" s="6" t="inlineStr">
        <is>
          <t>Essential Session Cookies</t>
        </is>
      </c>
      <c r="D12" s="6" t="inlineStr">
        <is>
          <t>Strict Informational Banner</t>
        </is>
      </c>
      <c r="E12" s="56" t="n">
        <v>350000</v>
      </c>
      <c r="F12" s="56" t="n">
        <v>350000</v>
      </c>
      <c r="G12" s="6">
        <f>F12/E12</f>
        <v/>
      </c>
      <c r="H12" s="4" t="n">
        <v>0</v>
      </c>
      <c r="I12" s="6">
        <f>H12/F12</f>
        <v/>
      </c>
      <c r="J12" s="41" t="inlineStr">
        <is>
          <t>Optimal</t>
        </is>
      </c>
      <c r="K12" s="6" t="inlineStr">
        <is>
          <t>L. Wijaya</t>
        </is>
      </c>
    </row>
    <row r="13" ht="20" customHeight="1">
      <c r="A13" s="9" t="inlineStr">
        <is>
          <t>CST-06</t>
        </is>
      </c>
      <c r="B13" s="9" t="inlineStr">
        <is>
          <t>Public Corporate Web Portal</t>
        </is>
      </c>
      <c r="C13" s="9" t="inlineStr">
        <is>
          <t>Marketing &amp; Retargeting Cookies</t>
        </is>
      </c>
      <c r="D13" s="9" t="inlineStr">
        <is>
          <t>Granular Cookie Manager Modal</t>
        </is>
      </c>
      <c r="E13" s="57" t="n">
        <v>350000</v>
      </c>
      <c r="F13" s="57" t="n">
        <v>185000</v>
      </c>
      <c r="G13" s="9">
        <f>F13/E13</f>
        <v/>
      </c>
      <c r="H13" s="57" t="n">
        <v>12500</v>
      </c>
      <c r="I13" s="9">
        <f>H13/F13</f>
        <v/>
      </c>
      <c r="J13" s="42" t="inlineStr">
        <is>
          <t>In Review</t>
        </is>
      </c>
      <c r="K13" s="9" t="inlineStr">
        <is>
          <t>L. Wijaya</t>
        </is>
      </c>
    </row>
    <row r="14" ht="20" customHeight="1">
      <c r="A14" s="6" t="inlineStr">
        <is>
          <t>CST-07</t>
        </is>
      </c>
      <c r="B14" s="6" t="inlineStr">
        <is>
          <t>Public Corporate Web Portal</t>
        </is>
      </c>
      <c r="C14" s="6" t="inlineStr">
        <is>
          <t>Performance &amp; Analytics Cookies</t>
        </is>
      </c>
      <c r="D14" s="6" t="inlineStr">
        <is>
          <t>Granular Cookie Manager Modal</t>
        </is>
      </c>
      <c r="E14" s="56" t="n">
        <v>350000</v>
      </c>
      <c r="F14" s="56" t="n">
        <v>245000</v>
      </c>
      <c r="G14" s="6">
        <f>F14/E14</f>
        <v/>
      </c>
      <c r="H14" s="56" t="n">
        <v>8200</v>
      </c>
      <c r="I14" s="6">
        <f>H14/F14</f>
        <v/>
      </c>
      <c r="J14" s="41" t="inlineStr">
        <is>
          <t>Optimal</t>
        </is>
      </c>
      <c r="K14" s="6" t="inlineStr">
        <is>
          <t>L. Wijaya</t>
        </is>
      </c>
    </row>
    <row r="15" ht="20" customHeight="1">
      <c r="A15" s="9" t="inlineStr">
        <is>
          <t>CST-08</t>
        </is>
      </c>
      <c r="B15" s="9" t="inlineStr">
        <is>
          <t>Customer Support WhatsApp Bot</t>
        </is>
      </c>
      <c r="C15" s="9" t="inlineStr">
        <is>
          <t>Automated Chatbot Interaction</t>
        </is>
      </c>
      <c r="D15" s="9" t="inlineStr">
        <is>
          <t>Initial Keyword Reply Consent</t>
        </is>
      </c>
      <c r="E15" s="57" t="n">
        <v>85000</v>
      </c>
      <c r="F15" s="57" t="n">
        <v>82500</v>
      </c>
      <c r="G15" s="9">
        <f>F15/E15</f>
        <v/>
      </c>
      <c r="H15" s="7" t="n">
        <v>350</v>
      </c>
      <c r="I15" s="9">
        <f>H15/F15</f>
        <v/>
      </c>
      <c r="J15" s="41" t="inlineStr">
        <is>
          <t>Optimal</t>
        </is>
      </c>
      <c r="K15" s="9" t="inlineStr">
        <is>
          <t>M. Wardhani</t>
        </is>
      </c>
    </row>
    <row r="16" ht="20" customHeight="1">
      <c r="A16" s="6" t="inlineStr">
        <is>
          <t>CST-09</t>
        </is>
      </c>
      <c r="B16" s="6" t="inlineStr">
        <is>
          <t>Mobile Lending Application</t>
        </is>
      </c>
      <c r="C16" s="6" t="inlineStr">
        <is>
          <t>Credit Bureau Scoring Check</t>
        </is>
      </c>
      <c r="D16" s="6" t="inlineStr">
        <is>
          <t>Mandatory Digital Signature</t>
        </is>
      </c>
      <c r="E16" s="56" t="n">
        <v>32000</v>
      </c>
      <c r="F16" s="56" t="n">
        <v>31200</v>
      </c>
      <c r="G16" s="6">
        <f>F16/E16</f>
        <v/>
      </c>
      <c r="H16" s="4" t="n">
        <v>110</v>
      </c>
      <c r="I16" s="6">
        <f>H16/F16</f>
        <v/>
      </c>
      <c r="J16" s="41" t="inlineStr">
        <is>
          <t>Optimal</t>
        </is>
      </c>
      <c r="K16" s="6" t="inlineStr">
        <is>
          <t>V. Anggraini</t>
        </is>
      </c>
    </row>
    <row r="17" ht="20" customHeight="1">
      <c r="A17" s="9" t="inlineStr">
        <is>
          <t>CST-10</t>
        </is>
      </c>
      <c r="B17" s="9" t="inlineStr">
        <is>
          <t>ATM Digital Screen Promo</t>
        </is>
      </c>
      <c r="C17" s="9" t="inlineStr">
        <is>
          <t>Cross-sell Insurance Banner</t>
        </is>
      </c>
      <c r="D17" s="9" t="inlineStr">
        <is>
          <t>Touchscreen Yes/No Button</t>
        </is>
      </c>
      <c r="E17" s="57" t="n">
        <v>210000</v>
      </c>
      <c r="F17" s="57" t="n">
        <v>68000</v>
      </c>
      <c r="G17" s="9">
        <f>F17/E17</f>
        <v/>
      </c>
      <c r="H17" s="7" t="n">
        <v>420</v>
      </c>
      <c r="I17" s="9">
        <f>H17/F17</f>
        <v/>
      </c>
      <c r="J17" s="41" t="inlineStr">
        <is>
          <t>Optimal</t>
        </is>
      </c>
      <c r="K17" s="9" t="inlineStr">
        <is>
          <t>I. Setiawan</t>
        </is>
      </c>
    </row>
    <row r="18" ht="20" customHeight="1">
      <c r="A18" s="6" t="inlineStr">
        <is>
          <t>CST-11</t>
        </is>
      </c>
      <c r="B18" s="6" t="inlineStr">
        <is>
          <t>Corporate Career Recruitment</t>
        </is>
      </c>
      <c r="C18" s="6" t="inlineStr">
        <is>
          <t>Talent Pool Resume Retention</t>
        </is>
      </c>
      <c r="D18" s="6" t="inlineStr">
        <is>
          <t>Career Portal Checkbox</t>
        </is>
      </c>
      <c r="E18" s="56" t="n">
        <v>18500</v>
      </c>
      <c r="F18" s="56" t="n">
        <v>17200</v>
      </c>
      <c r="G18" s="6">
        <f>F18/E18</f>
        <v/>
      </c>
      <c r="H18" s="4" t="n">
        <v>95</v>
      </c>
      <c r="I18" s="6">
        <f>H18/F18</f>
        <v/>
      </c>
      <c r="J18" s="41" t="inlineStr">
        <is>
          <t>Optimal</t>
        </is>
      </c>
      <c r="K18" s="6" t="inlineStr">
        <is>
          <t>N. Permata</t>
        </is>
      </c>
    </row>
    <row r="19" ht="20" customHeight="1">
      <c r="A19" s="9" t="inlineStr">
        <is>
          <t>CST-12</t>
        </is>
      </c>
      <c r="B19" s="9" t="inlineStr">
        <is>
          <t>Branch Visitor Wi-Fi Login</t>
        </is>
      </c>
      <c r="C19" s="9" t="inlineStr">
        <is>
          <t>SMS OTP Marketing Opt-in</t>
        </is>
      </c>
      <c r="D19" s="9" t="inlineStr">
        <is>
          <t>Pre-unclicked Radio Button</t>
        </is>
      </c>
      <c r="E19" s="57" t="n">
        <v>45000</v>
      </c>
      <c r="F19" s="57" t="n">
        <v>22500</v>
      </c>
      <c r="G19" s="9">
        <f>F19/E19</f>
        <v/>
      </c>
      <c r="H19" s="57" t="n">
        <v>1800</v>
      </c>
      <c r="I19" s="9">
        <f>H19/F19</f>
        <v/>
      </c>
      <c r="J19" s="41" t="inlineStr">
        <is>
          <t>Optimal</t>
        </is>
      </c>
      <c r="K19" s="9" t="inlineStr">
        <is>
          <t>F. Hakim</t>
        </is>
      </c>
    </row>
    <row r="20" ht="20" customHeight="1">
      <c r="A20" s="6" t="inlineStr">
        <is>
          <t>CST-13</t>
        </is>
      </c>
      <c r="B20" s="6" t="inlineStr">
        <is>
          <t>Wealth Management Client Portal</t>
        </is>
      </c>
      <c r="C20" s="6" t="inlineStr">
        <is>
          <t>Offshore Trade Execution Notice</t>
        </is>
      </c>
      <c r="D20" s="6" t="inlineStr">
        <is>
          <t>Bilateral Digital Sign-off</t>
        </is>
      </c>
      <c r="E20" s="56" t="n">
        <v>8500</v>
      </c>
      <c r="F20" s="56" t="n">
        <v>8500</v>
      </c>
      <c r="G20" s="6">
        <f>F20/E20</f>
        <v/>
      </c>
      <c r="H20" s="4" t="n">
        <v>15</v>
      </c>
      <c r="I20" s="6">
        <f>H20/F20</f>
        <v/>
      </c>
      <c r="J20" s="41" t="inlineStr">
        <is>
          <t>Optimal</t>
        </is>
      </c>
      <c r="K20" s="6" t="inlineStr">
        <is>
          <t>H. Wibowo</t>
        </is>
      </c>
    </row>
    <row r="21" ht="20" customHeight="1">
      <c r="A21" s="9" t="inlineStr">
        <is>
          <t>CST-14</t>
        </is>
      </c>
      <c r="B21" s="9" t="inlineStr">
        <is>
          <t>Health Insurance Wellness App</t>
        </is>
      </c>
      <c r="C21" s="9" t="inlineStr">
        <is>
          <t>Health Tracker Telemetry Sync</t>
        </is>
      </c>
      <c r="D21" s="9" t="inlineStr">
        <is>
          <t>In-app HealthKit Consent</t>
        </is>
      </c>
      <c r="E21" s="57" t="n">
        <v>12500</v>
      </c>
      <c r="F21" s="57" t="n">
        <v>9800</v>
      </c>
      <c r="G21" s="9">
        <f>F21/E21</f>
        <v/>
      </c>
      <c r="H21" s="7" t="n">
        <v>420</v>
      </c>
      <c r="I21" s="9">
        <f>H21/F21</f>
        <v/>
      </c>
      <c r="J21" s="41" t="inlineStr">
        <is>
          <t>Optimal</t>
        </is>
      </c>
      <c r="K21" s="9" t="inlineStr">
        <is>
          <t>N. Permata</t>
        </is>
      </c>
    </row>
    <row r="22" ht="20" customHeight="1">
      <c r="A22" s="6" t="inlineStr">
        <is>
          <t>CST-15</t>
        </is>
      </c>
      <c r="B22" s="6" t="inlineStr">
        <is>
          <t>Developer Open API Sandbox</t>
        </is>
      </c>
      <c r="C22" s="6" t="inlineStr">
        <is>
          <t>Developer Profile &amp; Analytics</t>
        </is>
      </c>
      <c r="D22" s="6" t="inlineStr">
        <is>
          <t>GitHub OAuth Consent Screen</t>
        </is>
      </c>
      <c r="E22" s="56" t="n">
        <v>4200</v>
      </c>
      <c r="F22" s="56" t="n">
        <v>4100</v>
      </c>
      <c r="G22" s="6">
        <f>F22/E22</f>
        <v/>
      </c>
      <c r="H22" s="4" t="n">
        <v>30</v>
      </c>
      <c r="I22" s="6">
        <f>H22/F22</f>
        <v/>
      </c>
      <c r="J22" s="41" t="inlineStr">
        <is>
          <t>Optimal</t>
        </is>
      </c>
      <c r="K22" s="6" t="inlineStr">
        <is>
          <t>D. Arifin</t>
        </is>
      </c>
    </row>
  </sheetData>
  <mergeCells count="9">
    <mergeCell ref="A4:B4"/>
    <mergeCell ref="E4:F4"/>
    <mergeCell ref="C5:D5"/>
    <mergeCell ref="A5:B5"/>
    <mergeCell ref="E5:F5"/>
    <mergeCell ref="G5:K5"/>
    <mergeCell ref="A1:K1"/>
    <mergeCell ref="G4:K4"/>
    <mergeCell ref="C4:D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32" customWidth="1" min="3" max="3"/>
    <col width="20" customWidth="1" min="4" max="4"/>
    <col width="36" customWidth="1" min="5" max="5"/>
    <col width="22" customWidth="1" min="6" max="6"/>
    <col width="36" customWidth="1" min="7" max="7"/>
    <col width="26" customWidth="1" min="8" max="8"/>
    <col width="20" customWidth="1" min="9" max="9"/>
    <col width="18" customWidth="1" min="10" max="10"/>
  </cols>
  <sheetData>
    <row r="1" ht="28" customHeight="1">
      <c r="A1" s="44" t="inlineStr">
        <is>
          <t>🔬 DATA PROTECTION IMPACT ASSESSMENT (DPIA) - ARTICLE 34 UU PDP</t>
        </is>
      </c>
    </row>
    <row r="2">
      <c r="A2" s="2" t="inlineStr">
        <is>
          <t>Mandatory impact evaluations for high-risk processing, automated profiling, and biometric databases.</t>
        </is>
      </c>
    </row>
    <row r="4" ht="18" customHeight="1">
      <c r="A4" s="45" t="inlineStr">
        <is>
          <t>DPIA ASSESSMENTS COMPLETED</t>
        </is>
      </c>
      <c r="B4" s="97" t="n"/>
      <c r="C4" s="45" t="inlineStr">
        <is>
          <t>DPIA APPROVAL PASS RATE</t>
        </is>
      </c>
      <c r="D4" s="97" t="n"/>
      <c r="E4" s="45" t="inlineStr">
        <is>
          <t>CRITICAL PRE-ASSESSMENT HAZARDS</t>
        </is>
      </c>
      <c r="F4" s="97" t="n"/>
      <c r="G4" s="45" t="inlineStr">
        <is>
          <t>RESIDUAL RISK CONTROLLED TO LOW</t>
        </is>
      </c>
      <c r="H4" s="98" t="n"/>
      <c r="I4" s="98" t="n"/>
      <c r="J4" s="97" t="n"/>
    </row>
    <row r="5" ht="22" customHeight="1">
      <c r="A5" s="58">
        <f>COUNTA(A8:A22)</f>
        <v/>
      </c>
      <c r="B5" s="97" t="n"/>
      <c r="C5" s="48">
        <f>COUNTIF(I8:I22,"Approved")/COUNTA(I8:I22)</f>
        <v/>
      </c>
      <c r="D5" s="97" t="n"/>
      <c r="E5" s="59">
        <f>COUNTIF(D8:D22,"Critical")</f>
        <v/>
      </c>
      <c r="F5" s="97" t="n"/>
      <c r="G5" s="48">
        <f>COUNTIF(F8:F22,"Low")/COUNTA(F8:F22)</f>
        <v/>
      </c>
      <c r="H5" s="98" t="n"/>
      <c r="I5" s="98" t="n"/>
      <c r="J5" s="97" t="n"/>
    </row>
    <row r="7" ht="24" customHeight="1">
      <c r="A7" s="3" t="inlineStr">
        <is>
          <t>DPIA ID</t>
        </is>
      </c>
      <c r="B7" s="3" t="inlineStr">
        <is>
          <t>HIGH-RISK PROJECT / SYSTEM</t>
        </is>
      </c>
      <c r="C7" s="3" t="inlineStr">
        <is>
          <t>PROCESSING RISK TRIGGER</t>
        </is>
      </c>
      <c r="D7" s="3" t="inlineStr">
        <is>
          <t>PRE-ASSESSMENT RISK</t>
        </is>
      </c>
      <c r="E7" s="3" t="inlineStr">
        <is>
          <t>IDENTIFIED PRIVACY HAZARDS</t>
        </is>
      </c>
      <c r="F7" s="3" t="inlineStr">
        <is>
          <t>RESIDUAL RISK RATING</t>
        </is>
      </c>
      <c r="G7" s="3" t="inlineStr">
        <is>
          <t>MITIGATING CONTROLS MANDATED</t>
        </is>
      </c>
      <c r="H7" s="3" t="inlineStr">
        <is>
          <t>CONSULTATION REQUIREMENT</t>
        </is>
      </c>
      <c r="I7" s="3" t="inlineStr">
        <is>
          <t>DPO APPROVAL STATUS</t>
        </is>
      </c>
      <c r="J7" s="3" t="inlineStr">
        <is>
          <t>LEAD ASSESSOR</t>
        </is>
      </c>
    </row>
    <row r="8" ht="20" customHeight="1">
      <c r="A8" s="6" t="inlineStr">
        <is>
          <t>DPIA-01</t>
        </is>
      </c>
      <c r="B8" s="6" t="inlineStr">
        <is>
          <t>Facial Biometric e-KYC Verification</t>
        </is>
      </c>
      <c r="C8" s="6" t="inlineStr">
        <is>
          <t>Large Scale Sensitive Biometrics</t>
        </is>
      </c>
      <c r="D8" s="6" t="inlineStr">
        <is>
          <t>Critical</t>
        </is>
      </c>
      <c r="E8" s="6" t="inlineStr">
        <is>
          <t>Deepfake spoofing, biometric credential leakage</t>
        </is>
      </c>
      <c r="F8" s="6" t="inlineStr">
        <is>
          <t>Low</t>
        </is>
      </c>
      <c r="G8" s="6" t="inlineStr">
        <is>
          <t>FIDO2 Liveness detection, HSM enclave storage</t>
        </is>
      </c>
      <c r="H8" s="6" t="inlineStr">
        <is>
          <t>Internal Security + Legal</t>
        </is>
      </c>
      <c r="I8" s="41" t="inlineStr">
        <is>
          <t>Approved</t>
        </is>
      </c>
      <c r="J8" s="6" t="inlineStr">
        <is>
          <t>R. Hidayat</t>
        </is>
      </c>
    </row>
    <row r="9" ht="20" customHeight="1">
      <c r="A9" s="9" t="inlineStr">
        <is>
          <t>DPIA-02</t>
        </is>
      </c>
      <c r="B9" s="9" t="inlineStr">
        <is>
          <t>Alternative AI Credit Scoring Model</t>
        </is>
      </c>
      <c r="C9" s="9" t="inlineStr">
        <is>
          <t>Automated Profiling &amp; AI Denial</t>
        </is>
      </c>
      <c r="D9" s="9" t="inlineStr">
        <is>
          <t>High</t>
        </is>
      </c>
      <c r="E9" s="9" t="inlineStr">
        <is>
          <t>Algorithmic bias, lack of explainability</t>
        </is>
      </c>
      <c r="F9" s="9" t="inlineStr">
        <is>
          <t>Medium</t>
        </is>
      </c>
      <c r="G9" s="9" t="inlineStr">
        <is>
          <t>Fairness parity testing, manual appeal human-in-loop</t>
        </is>
      </c>
      <c r="H9" s="9" t="inlineStr">
        <is>
          <t>OJK Advisory Consulted</t>
        </is>
      </c>
      <c r="I9" s="41" t="inlineStr">
        <is>
          <t>Approved</t>
        </is>
      </c>
      <c r="J9" s="9" t="inlineStr">
        <is>
          <t>R. Hidayat</t>
        </is>
      </c>
    </row>
    <row r="10" ht="20" customHeight="1">
      <c r="A10" s="6" t="inlineStr">
        <is>
          <t>DPIA-03</t>
        </is>
      </c>
      <c r="B10" s="6" t="inlineStr">
        <is>
          <t>Customer Support GenAI Assistant</t>
        </is>
      </c>
      <c r="C10" s="6" t="inlineStr">
        <is>
          <t>LLM Processing Customer Chat Logs</t>
        </is>
      </c>
      <c r="D10" s="6" t="inlineStr">
        <is>
          <t>High</t>
        </is>
      </c>
      <c r="E10" s="6" t="inlineStr">
        <is>
          <t>PII hallucination, model data leakage</t>
        </is>
      </c>
      <c r="F10" s="6" t="inlineStr">
        <is>
          <t>Low</t>
        </is>
      </c>
      <c r="G10" s="6" t="inlineStr">
        <is>
          <t>PII redaction proxy, ephemeral prompt memory</t>
        </is>
      </c>
      <c r="H10" s="6" t="inlineStr">
        <is>
          <t>Internal DPO Review</t>
        </is>
      </c>
      <c r="I10" s="41" t="inlineStr">
        <is>
          <t>Approved</t>
        </is>
      </c>
      <c r="J10" s="6" t="inlineStr">
        <is>
          <t>L. Wijaya</t>
        </is>
      </c>
    </row>
    <row r="11" ht="20" customHeight="1">
      <c r="A11" s="9" t="inlineStr">
        <is>
          <t>DPIA-04</t>
        </is>
      </c>
      <c r="B11" s="9" t="inlineStr">
        <is>
          <t>Retail Branch Smart Video Analytics</t>
        </is>
      </c>
      <c r="C11" s="9" t="inlineStr">
        <is>
          <t>Public Systematic Video Monitoring</t>
        </is>
      </c>
      <c r="D11" s="9" t="inlineStr">
        <is>
          <t>High</t>
        </is>
      </c>
      <c r="E11" s="9" t="inlineStr">
        <is>
          <t>Unconsented citizen facial recognition</t>
        </is>
      </c>
      <c r="F11" s="9" t="inlineStr">
        <is>
          <t>Low</t>
        </is>
      </c>
      <c r="G11" s="9" t="inlineStr">
        <is>
          <t>Edge anonymization blurring, 24-hr local purge</t>
        </is>
      </c>
      <c r="H11" s="9" t="inlineStr">
        <is>
          <t>Campus Security Panel</t>
        </is>
      </c>
      <c r="I11" s="41" t="inlineStr">
        <is>
          <t>Approved</t>
        </is>
      </c>
      <c r="J11" s="9" t="inlineStr">
        <is>
          <t>R. Hidayat</t>
        </is>
      </c>
    </row>
    <row r="12" ht="20" customHeight="1">
      <c r="A12" s="6" t="inlineStr">
        <is>
          <t>DPIA-05</t>
        </is>
      </c>
      <c r="B12" s="6" t="inlineStr">
        <is>
          <t>Cross-Border Cloud Data Consolidation</t>
        </is>
      </c>
      <c r="C12" s="6" t="inlineStr">
        <is>
          <t>International Multi-Region Transfer</t>
        </is>
      </c>
      <c r="D12" s="6" t="inlineStr">
        <is>
          <t>High</t>
        </is>
      </c>
      <c r="E12" s="6" t="inlineStr">
        <is>
          <t>Foreign government subpoena exposure</t>
        </is>
      </c>
      <c r="F12" s="6" t="inlineStr">
        <is>
          <t>Low</t>
        </is>
      </c>
      <c r="G12" s="6" t="inlineStr">
        <is>
          <t>BYOK Encryption keys held strictly in Indonesia</t>
        </is>
      </c>
      <c r="H12" s="6" t="inlineStr">
        <is>
          <t>External Legal Counsel</t>
        </is>
      </c>
      <c r="I12" s="41" t="inlineStr">
        <is>
          <t>Approved</t>
        </is>
      </c>
      <c r="J12" s="6" t="inlineStr">
        <is>
          <t>L. Wijaya</t>
        </is>
      </c>
    </row>
    <row r="13" ht="20" customHeight="1">
      <c r="A13" s="9" t="inlineStr">
        <is>
          <t>DPIA-06</t>
        </is>
      </c>
      <c r="B13" s="9" t="inlineStr">
        <is>
          <t>Open Finance Third-Party API Gateway</t>
        </is>
      </c>
      <c r="C13" s="9" t="inlineStr">
        <is>
          <t>External FinTech Data Sharing</t>
        </is>
      </c>
      <c r="D13" s="9" t="inlineStr">
        <is>
          <t>Critical</t>
        </is>
      </c>
      <c r="E13" s="9" t="inlineStr">
        <is>
          <t>Uncontrolled downstream sub-processing</t>
        </is>
      </c>
      <c r="F13" s="9" t="inlineStr">
        <is>
          <t>Low</t>
        </is>
      </c>
      <c r="G13" s="9" t="inlineStr">
        <is>
          <t>OIDC Scope bounding, token expiration 15 mins</t>
        </is>
      </c>
      <c r="H13" s="9" t="inlineStr">
        <is>
          <t>Bank Indonesia Sandbox</t>
        </is>
      </c>
      <c r="I13" s="41" t="inlineStr">
        <is>
          <t>Approved</t>
        </is>
      </c>
      <c r="J13" s="9" t="inlineStr">
        <is>
          <t>R. Hidayat</t>
        </is>
      </c>
    </row>
    <row r="14" ht="20" customHeight="1">
      <c r="A14" s="6" t="inlineStr">
        <is>
          <t>DPIA-07</t>
        </is>
      </c>
      <c r="B14" s="6" t="inlineStr">
        <is>
          <t>Employee Workplace Productivity Sensor</t>
        </is>
      </c>
      <c r="C14" s="6" t="inlineStr">
        <is>
          <t>Employee Telemetry Monitoring</t>
        </is>
      </c>
      <c r="D14" s="6" t="inlineStr">
        <is>
          <t>High</t>
        </is>
      </c>
      <c r="E14" s="6" t="inlineStr">
        <is>
          <t>Excessive surveillance &amp; labor friction</t>
        </is>
      </c>
      <c r="F14" s="6" t="inlineStr">
        <is>
          <t>Medium</t>
        </is>
      </c>
      <c r="G14" s="6" t="inlineStr">
        <is>
          <t>Aggregate team reporting only, zero keystroke log</t>
        </is>
      </c>
      <c r="H14" s="6" t="inlineStr">
        <is>
          <t>Labor Union Reps</t>
        </is>
      </c>
      <c r="I14" s="41" t="inlineStr">
        <is>
          <t>Approved</t>
        </is>
      </c>
      <c r="J14" s="6" t="inlineStr">
        <is>
          <t>L. Wijaya</t>
        </is>
      </c>
    </row>
    <row r="15" ht="20" customHeight="1">
      <c r="A15" s="9" t="inlineStr">
        <is>
          <t>DPIA-08</t>
        </is>
      </c>
      <c r="B15" s="9" t="inlineStr">
        <is>
          <t>Mobile App Precise Geolocation Push</t>
        </is>
      </c>
      <c r="C15" s="9" t="inlineStr">
        <is>
          <t>Real-time Location Tracking</t>
        </is>
      </c>
      <c r="D15" s="9" t="inlineStr">
        <is>
          <t>High</t>
        </is>
      </c>
      <c r="E15" s="9" t="inlineStr">
        <is>
          <t>Stalking risk, excessive battery &amp; profiling</t>
        </is>
      </c>
      <c r="F15" s="9" t="inlineStr">
        <is>
          <t>Low</t>
        </is>
      </c>
      <c r="G15" s="9" t="inlineStr">
        <is>
          <t>Coarse city-level geofence only, strict opt-in</t>
        </is>
      </c>
      <c r="H15" s="9" t="inlineStr">
        <is>
          <t>Product Security Team</t>
        </is>
      </c>
      <c r="I15" s="41" t="inlineStr">
        <is>
          <t>Approved</t>
        </is>
      </c>
      <c r="J15" s="9" t="inlineStr">
        <is>
          <t>R. Hidayat</t>
        </is>
      </c>
    </row>
    <row r="16" ht="20" customHeight="1">
      <c r="A16" s="6" t="inlineStr">
        <is>
          <t>DPIA-09</t>
        </is>
      </c>
      <c r="B16" s="6" t="inlineStr">
        <is>
          <t>Children Savings &amp; Gaming App Account</t>
        </is>
      </c>
      <c r="C16" s="6" t="inlineStr">
        <is>
          <t>Processing Minor / Children Data</t>
        </is>
      </c>
      <c r="D16" s="6" t="inlineStr">
        <is>
          <t>Critical</t>
        </is>
      </c>
      <c r="E16" s="6" t="inlineStr">
        <is>
          <t>Lack of valid parental consent validation</t>
        </is>
      </c>
      <c r="F16" s="6" t="inlineStr">
        <is>
          <t>Low</t>
        </is>
      </c>
      <c r="G16" s="6" t="inlineStr">
        <is>
          <t>Dukcapil Family Card (KK) digital parental sign</t>
        </is>
      </c>
      <c r="H16" s="6" t="inlineStr">
        <is>
          <t>Child Welfare Advisor</t>
        </is>
      </c>
      <c r="I16" s="41" t="inlineStr">
        <is>
          <t>Approved</t>
        </is>
      </c>
      <c r="J16" s="6" t="inlineStr">
        <is>
          <t>L. Wijaya</t>
        </is>
      </c>
    </row>
    <row r="17" ht="20" customHeight="1">
      <c r="A17" s="9" t="inlineStr">
        <is>
          <t>DPIA-10</t>
        </is>
      </c>
      <c r="B17" s="9" t="inlineStr">
        <is>
          <t>Health Insurance Wearable Sync</t>
        </is>
      </c>
      <c r="C17" s="9" t="inlineStr">
        <is>
          <t>Continuous Health &amp; Heartrate Telemetry</t>
        </is>
      </c>
      <c r="D17" s="9" t="inlineStr">
        <is>
          <t>Critical</t>
        </is>
      </c>
      <c r="E17" s="9" t="inlineStr">
        <is>
          <t>Inadvertent pre-existing condition denial</t>
        </is>
      </c>
      <c r="F17" s="9" t="inlineStr">
        <is>
          <t>Low</t>
        </is>
      </c>
      <c r="G17" s="9" t="inlineStr">
        <is>
          <t>Strictly voluntary opt-in, premium rebate only</t>
        </is>
      </c>
      <c r="H17" s="9" t="inlineStr">
        <is>
          <t>Medical Privacy Board</t>
        </is>
      </c>
      <c r="I17" s="41" t="inlineStr">
        <is>
          <t>Approved</t>
        </is>
      </c>
      <c r="J17" s="9" t="inlineStr">
        <is>
          <t>L. Wijaya</t>
        </is>
      </c>
    </row>
    <row r="18" ht="20" customHeight="1">
      <c r="A18" s="6" t="inlineStr">
        <is>
          <t>DPIA-11</t>
        </is>
      </c>
      <c r="B18" s="6" t="inlineStr">
        <is>
          <t>Predictive Fraud Graph Intelligence</t>
        </is>
      </c>
      <c r="C18" s="6" t="inlineStr">
        <is>
          <t>Cross-Account Correlation Engine</t>
        </is>
      </c>
      <c r="D18" s="6" t="inlineStr">
        <is>
          <t>High</t>
        </is>
      </c>
      <c r="E18" s="6" t="inlineStr">
        <is>
          <t>False positive blacklisting without notice</t>
        </is>
      </c>
      <c r="F18" s="6" t="inlineStr">
        <is>
          <t>Medium</t>
        </is>
      </c>
      <c r="G18" s="6" t="inlineStr">
        <is>
          <t>Tiered freeze with human compliance investigator</t>
        </is>
      </c>
      <c r="H18" s="6" t="inlineStr">
        <is>
          <t>AML Compliance Head</t>
        </is>
      </c>
      <c r="I18" s="41" t="inlineStr">
        <is>
          <t>Approved</t>
        </is>
      </c>
      <c r="J18" s="6" t="inlineStr">
        <is>
          <t>R. Hidayat</t>
        </is>
      </c>
    </row>
    <row r="19" ht="20" customHeight="1">
      <c r="A19" s="9" t="inlineStr">
        <is>
          <t>DPIA-12</t>
        </is>
      </c>
      <c r="B19" s="9" t="inlineStr">
        <is>
          <t>Public Website Dynamic Personalization</t>
        </is>
      </c>
      <c r="C19" s="9" t="inlineStr">
        <is>
          <t>Cross-Site Fingerprinting &amp; AdTech</t>
        </is>
      </c>
      <c r="D19" s="9" t="inlineStr">
        <is>
          <t>Medium</t>
        </is>
      </c>
      <c r="E19" s="9" t="inlineStr">
        <is>
          <t>Device fingerprinting without consent</t>
        </is>
      </c>
      <c r="F19" s="9" t="inlineStr">
        <is>
          <t>Low</t>
        </is>
      </c>
      <c r="G19" s="9" t="inlineStr">
        <is>
          <t>Disable Canvas fingerprinting, Google Consent Mode</t>
        </is>
      </c>
      <c r="H19" s="9" t="inlineStr">
        <is>
          <t>Marketing Lead</t>
        </is>
      </c>
      <c r="I19" s="41" t="inlineStr">
        <is>
          <t>Approved</t>
        </is>
      </c>
      <c r="J19" s="9" t="inlineStr">
        <is>
          <t>L. Wijaya</t>
        </is>
      </c>
    </row>
    <row r="20" ht="20" customHeight="1">
      <c r="A20" s="6" t="inlineStr">
        <is>
          <t>DPIA-13</t>
        </is>
      </c>
      <c r="B20" s="6" t="inlineStr">
        <is>
          <t>Enterprise Data Lake Analytics Tier</t>
        </is>
      </c>
      <c r="C20" s="6" t="inlineStr">
        <is>
          <t>Aggregated Multi-Department Data</t>
        </is>
      </c>
      <c r="D20" s="6" t="inlineStr">
        <is>
          <t>High</t>
        </is>
      </c>
      <c r="E20" s="6" t="inlineStr">
        <is>
          <t>Re-identification of pseudo-anonymized records</t>
        </is>
      </c>
      <c r="F20" s="6" t="inlineStr">
        <is>
          <t>Low</t>
        </is>
      </c>
      <c r="G20" s="6" t="inlineStr">
        <is>
          <t>Differential privacy noise injection, k-anonymity</t>
        </is>
      </c>
      <c r="H20" s="6" t="inlineStr">
        <is>
          <t>Lead Data Architect</t>
        </is>
      </c>
      <c r="I20" s="41" t="inlineStr">
        <is>
          <t>Approved</t>
        </is>
      </c>
      <c r="J20" s="6" t="inlineStr">
        <is>
          <t>R. Hidayat</t>
        </is>
      </c>
    </row>
    <row r="21" ht="20" customHeight="1">
      <c r="A21" s="9" t="inlineStr">
        <is>
          <t>DPIA-14</t>
        </is>
      </c>
      <c r="B21" s="9" t="inlineStr">
        <is>
          <t>Digital Signature Cloud HSM Gateway</t>
        </is>
      </c>
      <c r="C21" s="9" t="inlineStr">
        <is>
          <t>Cryptographic Identity Attestation</t>
        </is>
      </c>
      <c r="D21" s="9" t="inlineStr">
        <is>
          <t>Critical</t>
        </is>
      </c>
      <c r="E21" s="9" t="inlineStr">
        <is>
          <t>Private key extraction or unauthorized signing</t>
        </is>
      </c>
      <c r="F21" s="9" t="inlineStr">
        <is>
          <t>Low</t>
        </is>
      </c>
      <c r="G21" s="9" t="inlineStr">
        <is>
          <t>FIPS 140-3 Level 3 Hardware Security Module</t>
        </is>
      </c>
      <c r="H21" s="9" t="inlineStr">
        <is>
          <t>Kominfo Certified CA</t>
        </is>
      </c>
      <c r="I21" s="41" t="inlineStr">
        <is>
          <t>Approved</t>
        </is>
      </c>
      <c r="J21" s="9" t="inlineStr">
        <is>
          <t>R. Hidayat</t>
        </is>
      </c>
    </row>
    <row r="22" ht="20" customHeight="1">
      <c r="A22" s="6" t="inlineStr">
        <is>
          <t>DPIA-15</t>
        </is>
      </c>
      <c r="B22" s="6" t="inlineStr">
        <is>
          <t>Voice Banking Interactive IVR Engine</t>
        </is>
      </c>
      <c r="C22" s="6" t="inlineStr">
        <is>
          <t>Voice Biometric Pattern Storage</t>
        </is>
      </c>
      <c r="D22" s="6" t="inlineStr">
        <is>
          <t>High</t>
        </is>
      </c>
      <c r="E22" s="6" t="inlineStr">
        <is>
          <t>Voice cloning attack via generative audio</t>
        </is>
      </c>
      <c r="F22" s="6" t="inlineStr">
        <is>
          <t>Low</t>
        </is>
      </c>
      <c r="G22" s="6" t="inlineStr">
        <is>
          <t>Multi-factor OTP challenge alongside voice bio</t>
        </is>
      </c>
      <c r="H22" s="6" t="inlineStr">
        <is>
          <t>Fraud Detection Team</t>
        </is>
      </c>
      <c r="I22" s="41" t="inlineStr">
        <is>
          <t>Approved</t>
        </is>
      </c>
      <c r="J22" s="6" t="inlineStr">
        <is>
          <t>R. Hidayat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6" customWidth="1" min="2" max="2"/>
    <col width="20" customWidth="1" min="3" max="3"/>
    <col width="16" customWidth="1" min="4" max="4"/>
    <col width="18" customWidth="1" min="5" max="5"/>
    <col width="24" customWidth="1" min="6" max="6"/>
    <col width="24" customWidth="1" min="7" max="7"/>
    <col width="18" customWidth="1" min="8" max="8"/>
    <col width="24" customWidth="1" min="9" max="9"/>
    <col width="18" customWidth="1" min="10" max="10"/>
  </cols>
  <sheetData>
    <row r="1" ht="28" customHeight="1">
      <c r="A1" s="44" t="inlineStr">
        <is>
          <t>🚨 DATA BREACH 72-HOUR STATUTORY NOTIFICATION TRACKER - ARTICLE 46 UU PDP</t>
        </is>
      </c>
    </row>
    <row r="2">
      <c r="A2" s="2" t="inlineStr">
        <is>
          <t>Mandatory 3x24 hour regulatory notification to Lembaga PDP &amp; affected data subjects with remediation.</t>
        </is>
      </c>
    </row>
    <row r="4" ht="18" customHeight="1">
      <c r="A4" s="45" t="inlineStr">
        <is>
          <t>TOTAL INCIDENT DRILLS &amp; EVENTS</t>
        </is>
      </c>
      <c r="B4" s="97" t="n"/>
      <c r="C4" s="45" t="inlineStr">
        <is>
          <t>72-HOUR NOTIFICATION SLA PASS</t>
        </is>
      </c>
      <c r="D4" s="97" t="n"/>
      <c r="E4" s="45" t="inlineStr">
        <is>
          <t>CRITICAL SEVERITY BREACHES</t>
        </is>
      </c>
      <c r="F4" s="97" t="n"/>
      <c r="G4" s="45" t="inlineStr">
        <is>
          <t>TOTAL PII RECORDS IMPACTED</t>
        </is>
      </c>
      <c r="H4" s="98" t="n"/>
      <c r="I4" s="98" t="n"/>
      <c r="J4" s="97" t="n"/>
    </row>
    <row r="5" ht="22" customHeight="1">
      <c r="A5" s="60">
        <f>COUNTA(A8:A22)</f>
        <v/>
      </c>
      <c r="B5" s="97" t="n"/>
      <c r="C5" s="48">
        <f>COUNTIF(H8:H22,"Compliant")/COUNTA(H8:H22)</f>
        <v/>
      </c>
      <c r="D5" s="97" t="n"/>
      <c r="E5" s="59">
        <f>COUNTIF(D8:D22,"Critical")</f>
        <v/>
      </c>
      <c r="F5" s="97" t="n"/>
      <c r="G5" s="54">
        <f>SUM(E8:E22)</f>
        <v/>
      </c>
      <c r="H5" s="98" t="n"/>
      <c r="I5" s="98" t="n"/>
      <c r="J5" s="97" t="n"/>
    </row>
    <row r="7" ht="24" customHeight="1">
      <c r="A7" s="3" t="inlineStr">
        <is>
          <t>INCIDENT ID</t>
        </is>
      </c>
      <c r="B7" s="3" t="inlineStr">
        <is>
          <t>BREACH SCENARIO / VECTOR</t>
        </is>
      </c>
      <c r="C7" s="3" t="inlineStr">
        <is>
          <t>DISCOVERY TIMESTAMP</t>
        </is>
      </c>
      <c r="D7" s="3" t="inlineStr">
        <is>
          <t>SEVERITY LEVEL</t>
        </is>
      </c>
      <c r="E7" s="3" t="inlineStr">
        <is>
          <t>AFFECTED RECORDS</t>
        </is>
      </c>
      <c r="F7" s="3" t="inlineStr">
        <is>
          <t>72H REGULATORY DEADLINE</t>
        </is>
      </c>
      <c r="G7" s="3" t="inlineStr">
        <is>
          <t>NOTIFICATION TIMESTAMP</t>
        </is>
      </c>
      <c r="H7" s="3" t="inlineStr">
        <is>
          <t>72H SLA STATUS</t>
        </is>
      </c>
      <c r="I7" s="3" t="inlineStr">
        <is>
          <t>OTORITAS PDP NOTIFIED</t>
        </is>
      </c>
      <c r="J7" s="3" t="inlineStr">
        <is>
          <t>LEAD INCIDENT HANDLER</t>
        </is>
      </c>
    </row>
    <row r="8" ht="20" customHeight="1">
      <c r="A8" s="6" t="inlineStr">
        <is>
          <t>BRC-2026-001</t>
        </is>
      </c>
      <c r="B8" s="6" t="inlineStr">
        <is>
          <t>Accidental S3 Bucket Public Read Misconfig</t>
        </is>
      </c>
      <c r="C8" s="6" t="inlineStr">
        <is>
          <t>2026-08-10 14:00</t>
        </is>
      </c>
      <c r="D8" s="6" t="inlineStr">
        <is>
          <t>Critical</t>
        </is>
      </c>
      <c r="E8" s="56" t="n">
        <v>1250</v>
      </c>
      <c r="F8" s="6" t="inlineStr">
        <is>
          <t>2026-08-13 14:00</t>
        </is>
      </c>
      <c r="G8" s="6" t="inlineStr">
        <is>
          <t>2026-08-11 18:30</t>
        </is>
      </c>
      <c r="H8" s="41" t="inlineStr">
        <is>
          <t>Compliant</t>
        </is>
      </c>
      <c r="I8" s="6" t="inlineStr">
        <is>
          <t>Yes (Official Letter)</t>
        </is>
      </c>
      <c r="J8" s="6" t="inlineStr">
        <is>
          <t>R. Hidayat</t>
        </is>
      </c>
    </row>
    <row r="9" ht="20" customHeight="1">
      <c r="A9" s="9" t="inlineStr">
        <is>
          <t>BRC-2026-002</t>
        </is>
      </c>
      <c r="B9" s="9" t="inlineStr">
        <is>
          <t>Credential Stuffing on Old Promo Web Portal</t>
        </is>
      </c>
      <c r="C9" s="9" t="inlineStr">
        <is>
          <t>2026-08-18 09:30</t>
        </is>
      </c>
      <c r="D9" s="9" t="inlineStr">
        <is>
          <t>Medium</t>
        </is>
      </c>
      <c r="E9" s="7" t="n">
        <v>85</v>
      </c>
      <c r="F9" s="9" t="inlineStr">
        <is>
          <t>2026-08-21 09:30</t>
        </is>
      </c>
      <c r="G9" s="9" t="inlineStr">
        <is>
          <t>2026-08-19 11:00</t>
        </is>
      </c>
      <c r="H9" s="41" t="inlineStr">
        <is>
          <t>Compliant</t>
        </is>
      </c>
      <c r="I9" s="9" t="inlineStr">
        <is>
          <t>Yes (Official Portal)</t>
        </is>
      </c>
      <c r="J9" s="9" t="inlineStr">
        <is>
          <t>R. Hidayat</t>
        </is>
      </c>
    </row>
    <row r="10" ht="20" customHeight="1">
      <c r="A10" s="6" t="inlineStr">
        <is>
          <t>BRC-2026-003</t>
        </is>
      </c>
      <c r="B10" s="6" t="inlineStr">
        <is>
          <t>Lost Encrypted Laptop (Executive BitLocker)</t>
        </is>
      </c>
      <c r="C10" s="6" t="inlineStr">
        <is>
          <t>2026-08-25 18:00</t>
        </is>
      </c>
      <c r="D10" s="6" t="inlineStr">
        <is>
          <t>Low</t>
        </is>
      </c>
      <c r="E10" s="4" t="n">
        <v>0</v>
      </c>
      <c r="F10" s="6" t="inlineStr">
        <is>
          <t>2026-08-28 18:00</t>
        </is>
      </c>
      <c r="G10" s="6" t="inlineStr">
        <is>
          <t>2026-08-26 10:00</t>
        </is>
      </c>
      <c r="H10" s="41" t="inlineStr">
        <is>
          <t>Compliant</t>
        </is>
      </c>
      <c r="I10" s="6" t="inlineStr">
        <is>
          <t>Internal Log (Zero PII Leak)</t>
        </is>
      </c>
      <c r="J10" s="6" t="inlineStr">
        <is>
          <t>L. Wijaya</t>
        </is>
      </c>
    </row>
    <row r="11" ht="20" customHeight="1">
      <c r="A11" s="9" t="inlineStr">
        <is>
          <t>BRC-2026-004</t>
        </is>
      </c>
      <c r="B11" s="9" t="inlineStr">
        <is>
          <t>Third-Party Email Marketing Vendor API Breach</t>
        </is>
      </c>
      <c r="C11" s="9" t="inlineStr">
        <is>
          <t>2026-09-02 11:15</t>
        </is>
      </c>
      <c r="D11" s="9" t="inlineStr">
        <is>
          <t>High</t>
        </is>
      </c>
      <c r="E11" s="57" t="n">
        <v>3400</v>
      </c>
      <c r="F11" s="9" t="inlineStr">
        <is>
          <t>2026-09-05 11:15</t>
        </is>
      </c>
      <c r="G11" s="9" t="inlineStr">
        <is>
          <t>2026-09-03 16:45</t>
        </is>
      </c>
      <c r="H11" s="41" t="inlineStr">
        <is>
          <t>Compliant</t>
        </is>
      </c>
      <c r="I11" s="9" t="inlineStr">
        <is>
          <t>Yes (Official Letter)</t>
        </is>
      </c>
      <c r="J11" s="9" t="inlineStr">
        <is>
          <t>R. Hidayat</t>
        </is>
      </c>
    </row>
    <row r="12" ht="20" customHeight="1">
      <c r="A12" s="6" t="inlineStr">
        <is>
          <t>BRC-2026-005</t>
        </is>
      </c>
      <c r="B12" s="6" t="inlineStr">
        <is>
          <t>Accidental PII Included in Debug Application Log</t>
        </is>
      </c>
      <c r="C12" s="6" t="inlineStr">
        <is>
          <t>2026-09-08 16:20</t>
        </is>
      </c>
      <c r="D12" s="6" t="inlineStr">
        <is>
          <t>Low</t>
        </is>
      </c>
      <c r="E12" s="4" t="n">
        <v>42</v>
      </c>
      <c r="F12" s="6" t="inlineStr">
        <is>
          <t>2026-09-11 16:20</t>
        </is>
      </c>
      <c r="G12" s="6" t="inlineStr">
        <is>
          <t>2026-09-09 09:15</t>
        </is>
      </c>
      <c r="H12" s="41" t="inlineStr">
        <is>
          <t>Compliant</t>
        </is>
      </c>
      <c r="I12" s="6" t="inlineStr">
        <is>
          <t>Internal Log (Purged)</t>
        </is>
      </c>
      <c r="J12" s="6" t="inlineStr">
        <is>
          <t>L. Wijaya</t>
        </is>
      </c>
    </row>
    <row r="13" ht="20" customHeight="1">
      <c r="A13" s="9" t="inlineStr">
        <is>
          <t>BRC-2026-006</t>
        </is>
      </c>
      <c r="B13" s="9" t="inlineStr">
        <is>
          <t>Phishing Email Compromise of CS Agent Mailbox</t>
        </is>
      </c>
      <c r="C13" s="9" t="inlineStr">
        <is>
          <t>2026-09-14 13:40</t>
        </is>
      </c>
      <c r="D13" s="9" t="inlineStr">
        <is>
          <t>Medium</t>
        </is>
      </c>
      <c r="E13" s="7" t="n">
        <v>150</v>
      </c>
      <c r="F13" s="9" t="inlineStr">
        <is>
          <t>2026-09-17 13:40</t>
        </is>
      </c>
      <c r="G13" s="9" t="inlineStr">
        <is>
          <t>2026-09-15 14:20</t>
        </is>
      </c>
      <c r="H13" s="41" t="inlineStr">
        <is>
          <t>Compliant</t>
        </is>
      </c>
      <c r="I13" s="9" t="inlineStr">
        <is>
          <t>Yes (Official Portal)</t>
        </is>
      </c>
      <c r="J13" s="9" t="inlineStr">
        <is>
          <t>R. Hidayat</t>
        </is>
      </c>
    </row>
    <row r="14" ht="20" customHeight="1">
      <c r="A14" s="6" t="inlineStr">
        <is>
          <t>BRC-2026-007</t>
        </is>
      </c>
      <c r="B14" s="6" t="inlineStr">
        <is>
          <t>Physical Document Left on Public Desk</t>
        </is>
      </c>
      <c r="C14" s="6" t="inlineStr">
        <is>
          <t>2026-09-20 17:00</t>
        </is>
      </c>
      <c r="D14" s="6" t="inlineStr">
        <is>
          <t>Low</t>
        </is>
      </c>
      <c r="E14" s="4" t="n">
        <v>1</v>
      </c>
      <c r="F14" s="6" t="inlineStr">
        <is>
          <t>2026-09-23 17:00</t>
        </is>
      </c>
      <c r="G14" s="6" t="inlineStr">
        <is>
          <t>2026-09-21 08:30</t>
        </is>
      </c>
      <c r="H14" s="41" t="inlineStr">
        <is>
          <t>Compliant</t>
        </is>
      </c>
      <c r="I14" s="6" t="inlineStr">
        <is>
          <t>Internal Log (Shredded)</t>
        </is>
      </c>
      <c r="J14" s="6" t="inlineStr">
        <is>
          <t>L. Wijaya</t>
        </is>
      </c>
    </row>
    <row r="15" ht="20" customHeight="1">
      <c r="A15" s="9" t="inlineStr">
        <is>
          <t>BRC-2026-008</t>
        </is>
      </c>
      <c r="B15" s="9" t="inlineStr">
        <is>
          <t>Mobile App Token Replay Attempt (Blocked)</t>
        </is>
      </c>
      <c r="C15" s="9" t="inlineStr">
        <is>
          <t>2026-09-24 22:10</t>
        </is>
      </c>
      <c r="D15" s="9" t="inlineStr">
        <is>
          <t>Low</t>
        </is>
      </c>
      <c r="E15" s="7" t="n">
        <v>0</v>
      </c>
      <c r="F15" s="9" t="inlineStr">
        <is>
          <t>2026-09-27 22:10</t>
        </is>
      </c>
      <c r="G15" s="9" t="inlineStr">
        <is>
          <t>2026-09-25 10:00</t>
        </is>
      </c>
      <c r="H15" s="41" t="inlineStr">
        <is>
          <t>Compliant</t>
        </is>
      </c>
      <c r="I15" s="9" t="inlineStr">
        <is>
          <t>Internal Log (WAF Block)</t>
        </is>
      </c>
      <c r="J15" s="9" t="inlineStr">
        <is>
          <t>R. Hidayat</t>
        </is>
      </c>
    </row>
    <row r="16" ht="20" customHeight="1">
      <c r="A16" s="6" t="inlineStr">
        <is>
          <t>BRC-2026-009</t>
        </is>
      </c>
      <c r="B16" s="6" t="inlineStr">
        <is>
          <t>Wrong Email Recipient on Wealth Statement PDF</t>
        </is>
      </c>
      <c r="C16" s="6" t="inlineStr">
        <is>
          <t>2026-09-28 10:05</t>
        </is>
      </c>
      <c r="D16" s="6" t="inlineStr">
        <is>
          <t>Medium</t>
        </is>
      </c>
      <c r="E16" s="4" t="n">
        <v>1</v>
      </c>
      <c r="F16" s="6" t="inlineStr">
        <is>
          <t>2026-10-01 10:05</t>
        </is>
      </c>
      <c r="G16" s="6" t="inlineStr">
        <is>
          <t>2026-09-29 11:30</t>
        </is>
      </c>
      <c r="H16" s="41" t="inlineStr">
        <is>
          <t>Compliant</t>
        </is>
      </c>
      <c r="I16" s="6" t="inlineStr">
        <is>
          <t>Yes (Official Notice)</t>
        </is>
      </c>
      <c r="J16" s="6" t="inlineStr">
        <is>
          <t>L. Wijaya</t>
        </is>
      </c>
    </row>
    <row r="17" ht="20" customHeight="1">
      <c r="A17" s="9" t="inlineStr">
        <is>
          <t>BRC-2026-010</t>
        </is>
      </c>
      <c r="B17" s="9" t="inlineStr">
        <is>
          <t>Disgruntled Ex-Contractor Downloaded Lead CSV</t>
        </is>
      </c>
      <c r="C17" s="9" t="inlineStr">
        <is>
          <t>2026-10-02 08:00</t>
        </is>
      </c>
      <c r="D17" s="9" t="inlineStr">
        <is>
          <t>Critical</t>
        </is>
      </c>
      <c r="E17" s="57" t="n">
        <v>5800</v>
      </c>
      <c r="F17" s="9" t="inlineStr">
        <is>
          <t>2026-10-05 08:00</t>
        </is>
      </c>
      <c r="G17" s="9" t="inlineStr">
        <is>
          <t>2026-10-03 12:00</t>
        </is>
      </c>
      <c r="H17" s="41" t="inlineStr">
        <is>
          <t>Compliant</t>
        </is>
      </c>
      <c r="I17" s="9" t="inlineStr">
        <is>
          <t>Yes (Legal Action Taken)</t>
        </is>
      </c>
      <c r="J17" s="9" t="inlineStr">
        <is>
          <t>R. Hidayat</t>
        </is>
      </c>
    </row>
    <row r="18" ht="20" customHeight="1">
      <c r="A18" s="6" t="inlineStr">
        <is>
          <t>BRC-2026-011</t>
        </is>
      </c>
      <c r="B18" s="6" t="inlineStr">
        <is>
          <t>Legacy Subdomain Defaced with User List Dump</t>
        </is>
      </c>
      <c r="C18" s="6" t="inlineStr">
        <is>
          <t>2026-10-05 19:30</t>
        </is>
      </c>
      <c r="D18" s="6" t="inlineStr">
        <is>
          <t>High</t>
        </is>
      </c>
      <c r="E18" s="4" t="n">
        <v>820</v>
      </c>
      <c r="F18" s="6" t="inlineStr">
        <is>
          <t>2026-10-08 19:30</t>
        </is>
      </c>
      <c r="G18" s="6" t="inlineStr">
        <is>
          <t>2026-10-06 20:00</t>
        </is>
      </c>
      <c r="H18" s="41" t="inlineStr">
        <is>
          <t>Compliant</t>
        </is>
      </c>
      <c r="I18" s="6" t="inlineStr">
        <is>
          <t>Yes (Official Letter)</t>
        </is>
      </c>
      <c r="J18" s="6" t="inlineStr">
        <is>
          <t>R. Hidayat</t>
        </is>
      </c>
    </row>
    <row r="19" ht="20" customHeight="1">
      <c r="A19" s="9" t="inlineStr">
        <is>
          <t>BRC-2026-012</t>
        </is>
      </c>
      <c r="B19" s="9" t="inlineStr">
        <is>
          <t>CCTV Room Unauthorized Visitor Badge In</t>
        </is>
      </c>
      <c r="C19" s="9" t="inlineStr">
        <is>
          <t>2026-10-08 14:15</t>
        </is>
      </c>
      <c r="D19" s="9" t="inlineStr">
        <is>
          <t>Low</t>
        </is>
      </c>
      <c r="E19" s="7" t="n">
        <v>0</v>
      </c>
      <c r="F19" s="9" t="inlineStr">
        <is>
          <t>2026-10-11 14:15</t>
        </is>
      </c>
      <c r="G19" s="9" t="inlineStr">
        <is>
          <t>2026-10-09 09:00</t>
        </is>
      </c>
      <c r="H19" s="41" t="inlineStr">
        <is>
          <t>Compliant</t>
        </is>
      </c>
      <c r="I19" s="9" t="inlineStr">
        <is>
          <t>Internal Log (Escorted)</t>
        </is>
      </c>
      <c r="J19" s="9" t="inlineStr">
        <is>
          <t>L. Wijaya</t>
        </is>
      </c>
    </row>
    <row r="20" ht="20" customHeight="1">
      <c r="A20" s="6" t="inlineStr">
        <is>
          <t>BRC-2026-013</t>
        </is>
      </c>
      <c r="B20" s="6" t="inlineStr">
        <is>
          <t>Staging Database Left Exposed on Port 5432</t>
        </is>
      </c>
      <c r="C20" s="6" t="inlineStr">
        <is>
          <t>2026-10-10 11:00</t>
        </is>
      </c>
      <c r="D20" s="6" t="inlineStr">
        <is>
          <t>Medium</t>
        </is>
      </c>
      <c r="E20" s="4" t="n">
        <v>0</v>
      </c>
      <c r="F20" s="6" t="inlineStr">
        <is>
          <t>2026-10-13 11:00</t>
        </is>
      </c>
      <c r="G20" s="6" t="inlineStr">
        <is>
          <t>2026-10-11 14:00</t>
        </is>
      </c>
      <c r="H20" s="41" t="inlineStr">
        <is>
          <t>Compliant</t>
        </is>
      </c>
      <c r="I20" s="6" t="inlineStr">
        <is>
          <t>Internal Log (Synthetic DB)</t>
        </is>
      </c>
      <c r="J20" s="6" t="inlineStr">
        <is>
          <t>R. Hidayat</t>
        </is>
      </c>
    </row>
    <row r="21" ht="20" customHeight="1">
      <c r="A21" s="9" t="inlineStr">
        <is>
          <t>BRC-2026-014</t>
        </is>
      </c>
      <c r="B21" s="9" t="inlineStr">
        <is>
          <t>SMS Gateway Provider Route Interception</t>
        </is>
      </c>
      <c r="C21" s="9" t="inlineStr">
        <is>
          <t>2026-10-12 16:45</t>
        </is>
      </c>
      <c r="D21" s="9" t="inlineStr">
        <is>
          <t>Critical</t>
        </is>
      </c>
      <c r="E21" s="7" t="n">
        <v>210</v>
      </c>
      <c r="F21" s="9" t="inlineStr">
        <is>
          <t>2026-10-15 16:45</t>
        </is>
      </c>
      <c r="G21" s="9" t="inlineStr">
        <is>
          <t>2026-10-13 18:00</t>
        </is>
      </c>
      <c r="H21" s="41" t="inlineStr">
        <is>
          <t>Compliant</t>
        </is>
      </c>
      <c r="I21" s="9" t="inlineStr">
        <is>
          <t>Yes (Official Letter)</t>
        </is>
      </c>
      <c r="J21" s="9" t="inlineStr">
        <is>
          <t>R. Hidayat</t>
        </is>
      </c>
    </row>
    <row r="22" ht="20" customHeight="1">
      <c r="A22" s="6" t="inlineStr">
        <is>
          <t>BRC-2026-015</t>
        </is>
      </c>
      <c r="B22" s="6" t="inlineStr">
        <is>
          <t>Customer Care WhatsApp Bot API Key Leak</t>
        </is>
      </c>
      <c r="C22" s="6" t="inlineStr">
        <is>
          <t>2026-10-14 09:00</t>
        </is>
      </c>
      <c r="D22" s="6" t="inlineStr">
        <is>
          <t>High</t>
        </is>
      </c>
      <c r="E22" s="4" t="n">
        <v>310</v>
      </c>
      <c r="F22" s="6" t="inlineStr">
        <is>
          <t>2026-10-17 09:00</t>
        </is>
      </c>
      <c r="G22" s="6" t="inlineStr">
        <is>
          <t>2026-10-15 10:30</t>
        </is>
      </c>
      <c r="H22" s="41" t="inlineStr">
        <is>
          <t>Compliant</t>
        </is>
      </c>
      <c r="I22" s="6" t="inlineStr">
        <is>
          <t>Yes (Revoked &amp; Rotated)</t>
        </is>
      </c>
      <c r="J22" s="6" t="inlineStr">
        <is>
          <t>R. Hidayat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32" customWidth="1" min="3" max="3"/>
    <col width="30" customWidth="1" min="4" max="4"/>
    <col width="20" customWidth="1" min="5" max="5"/>
    <col width="24" customWidth="1" min="6" max="6"/>
    <col width="24" customWidth="1" min="7" max="7"/>
    <col width="22" customWidth="1" min="8" max="8"/>
    <col width="18" customWidth="1" min="9" max="9"/>
    <col width="18" customWidth="1" min="10" max="10"/>
  </cols>
  <sheetData>
    <row r="1" ht="28" customHeight="1">
      <c r="A1" s="44" t="inlineStr">
        <is>
          <t>🤝 THIRD-PARTY DATA PROCESSOR &amp; DPA CONTRACT AUDIT - ARTICLE 51 UU PDP</t>
        </is>
      </c>
    </row>
    <row r="2">
      <c r="A2" s="2" t="inlineStr">
        <is>
          <t>Data Processing Agreements (DPA), audit rights, sub-processor liability, and mandatory 24h breach notice.</t>
        </is>
      </c>
    </row>
    <row r="4" ht="18" customHeight="1">
      <c r="A4" s="45" t="inlineStr">
        <is>
          <t>TRACKED THIRD-PARTY PROCESSORS</t>
        </is>
      </c>
      <c r="B4" s="97" t="n"/>
      <c r="C4" s="45" t="inlineStr">
        <is>
          <t>EXECUTED DPA RATE</t>
        </is>
      </c>
      <c r="D4" s="97" t="n"/>
      <c r="E4" s="45" t="inlineStr">
        <is>
          <t>24H BREACH SLA INCLUDED</t>
        </is>
      </c>
      <c r="F4" s="97" t="n"/>
      <c r="G4" s="45" t="inlineStr">
        <is>
          <t>OPTIMAL COMPLIANCE RATING</t>
        </is>
      </c>
      <c r="H4" s="98" t="n"/>
      <c r="I4" s="98" t="n"/>
      <c r="J4" s="97" t="n"/>
    </row>
    <row r="5" ht="22" customHeight="1">
      <c r="A5" s="61">
        <f>COUNTA(A8:A22)</f>
        <v/>
      </c>
      <c r="B5" s="97" t="n"/>
      <c r="C5" s="48">
        <f>COUNTIF(E8:E22,"Executed")/COUNTA(E8:E22)</f>
        <v/>
      </c>
      <c r="D5" s="97" t="n"/>
      <c r="E5" s="48">
        <f>COUNTIF(H8:H22,"Yes*")/COUNTA(H8:H22)</f>
        <v/>
      </c>
      <c r="F5" s="97" t="n"/>
      <c r="G5" s="48">
        <f>COUNTIF(I8:I22,"Optimal")/COUNTA(I8:I22)</f>
        <v/>
      </c>
      <c r="H5" s="98" t="n"/>
      <c r="I5" s="98" t="n"/>
      <c r="J5" s="97" t="n"/>
    </row>
    <row r="7" ht="24" customHeight="1">
      <c r="A7" s="3" t="inlineStr">
        <is>
          <t>DPA ID</t>
        </is>
      </c>
      <c r="B7" s="3" t="inlineStr">
        <is>
          <t>THIRD-PARTY DATA PROCESSOR</t>
        </is>
      </c>
      <c r="C7" s="3" t="inlineStr">
        <is>
          <t>SERVICE PROVIDED</t>
        </is>
      </c>
      <c r="D7" s="3" t="inlineStr">
        <is>
          <t>DATA TYPES SHARED</t>
        </is>
      </c>
      <c r="E7" s="3" t="inlineStr">
        <is>
          <t>DPA CONTRACT STATUS</t>
        </is>
      </c>
      <c r="F7" s="3" t="inlineStr">
        <is>
          <t>ANNUAL AUDIT CLAUSE</t>
        </is>
      </c>
      <c r="G7" s="3" t="inlineStr">
        <is>
          <t>SUB-PROCESSOR DISCLOSURE</t>
        </is>
      </c>
      <c r="H7" s="3" t="inlineStr">
        <is>
          <t>BREACH NOTIFY (24H)</t>
        </is>
      </c>
      <c r="I7" s="3" t="inlineStr">
        <is>
          <t>COMPLIANCE RATING</t>
        </is>
      </c>
      <c r="J7" s="3" t="inlineStr">
        <is>
          <t>VENDOR MANAGER</t>
        </is>
      </c>
    </row>
    <row r="8" ht="20" customHeight="1">
      <c r="A8" s="6" t="inlineStr">
        <is>
          <t>DPA-01</t>
        </is>
      </c>
      <c r="B8" s="6" t="inlineStr">
        <is>
          <t>Amazon Web Services (AWS)</t>
        </is>
      </c>
      <c r="C8" s="6" t="inlineStr">
        <is>
          <t>Public Cloud Infrastructure &amp; DB Hosting</t>
        </is>
      </c>
      <c r="D8" s="6" t="inlineStr">
        <is>
          <t>All Encrypted Banking Data</t>
        </is>
      </c>
      <c r="E8" s="6" t="inlineStr">
        <is>
          <t>Executed</t>
        </is>
      </c>
      <c r="F8" s="6" t="inlineStr">
        <is>
          <t>Yes - SOC 2 Type II</t>
        </is>
      </c>
      <c r="G8" s="6" t="inlineStr">
        <is>
          <t>Yes - Maintained Online</t>
        </is>
      </c>
      <c r="H8" s="6" t="inlineStr">
        <is>
          <t>Yes (Contractual 24h)</t>
        </is>
      </c>
      <c r="I8" s="41" t="inlineStr">
        <is>
          <t>Optimal</t>
        </is>
      </c>
      <c r="J8" s="6" t="inlineStr">
        <is>
          <t>Head of Cloud</t>
        </is>
      </c>
    </row>
    <row r="9" ht="20" customHeight="1">
      <c r="A9" s="9" t="inlineStr">
        <is>
          <t>DPA-02</t>
        </is>
      </c>
      <c r="B9" s="9" t="inlineStr">
        <is>
          <t>Microsoft Indonesia</t>
        </is>
      </c>
      <c r="C9" s="9" t="inlineStr">
        <is>
          <t>Office 365, Teams &amp; Entra ID</t>
        </is>
      </c>
      <c r="D9" s="9" t="inlineStr">
        <is>
          <t>Corporate Communications, AD</t>
        </is>
      </c>
      <c r="E9" s="9" t="inlineStr">
        <is>
          <t>Executed</t>
        </is>
      </c>
      <c r="F9" s="9" t="inlineStr">
        <is>
          <t>Yes - ISO 27701 Audit</t>
        </is>
      </c>
      <c r="G9" s="9" t="inlineStr">
        <is>
          <t>Yes - Portal Directory</t>
        </is>
      </c>
      <c r="H9" s="9" t="inlineStr">
        <is>
          <t>Yes (Contractual 24h)</t>
        </is>
      </c>
      <c r="I9" s="41" t="inlineStr">
        <is>
          <t>Optimal</t>
        </is>
      </c>
      <c r="J9" s="9" t="inlineStr">
        <is>
          <t>Head of Workplace</t>
        </is>
      </c>
    </row>
    <row r="10" ht="20" customHeight="1">
      <c r="A10" s="6" t="inlineStr">
        <is>
          <t>DPA-03</t>
        </is>
      </c>
      <c r="B10" s="6" t="inlineStr">
        <is>
          <t>Salesforce CRM Cloud</t>
        </is>
      </c>
      <c r="C10" s="6" t="inlineStr">
        <is>
          <t>Customer Relationship &amp; Case Tickets</t>
        </is>
      </c>
      <c r="D10" s="6" t="inlineStr">
        <is>
          <t>Customer Name, Email, Case Logs</t>
        </is>
      </c>
      <c r="E10" s="6" t="inlineStr">
        <is>
          <t>Executed</t>
        </is>
      </c>
      <c r="F10" s="6" t="inlineStr">
        <is>
          <t>Yes - BCR Binding Rules</t>
        </is>
      </c>
      <c r="G10" s="6" t="inlineStr">
        <is>
          <t>Yes - Verified Directory</t>
        </is>
      </c>
      <c r="H10" s="6" t="inlineStr">
        <is>
          <t>Yes (Contractual 24h)</t>
        </is>
      </c>
      <c r="I10" s="41" t="inlineStr">
        <is>
          <t>Optimal</t>
        </is>
      </c>
      <c r="J10" s="6" t="inlineStr">
        <is>
          <t>Head of CRM</t>
        </is>
      </c>
    </row>
    <row r="11" ht="20" customHeight="1">
      <c r="A11" s="9" t="inlineStr">
        <is>
          <t>DPA-04</t>
        </is>
      </c>
      <c r="B11" s="9" t="inlineStr">
        <is>
          <t>Genesys Cloud Services</t>
        </is>
      </c>
      <c r="C11" s="9" t="inlineStr">
        <is>
          <t>Cloud Contact Center &amp; Voice Recording</t>
        </is>
      </c>
      <c r="D11" s="9" t="inlineStr">
        <is>
          <t>Caller Audio, Phone Numbers</t>
        </is>
      </c>
      <c r="E11" s="9" t="inlineStr">
        <is>
          <t>Executed</t>
        </is>
      </c>
      <c r="F11" s="9" t="inlineStr">
        <is>
          <t>Yes - PCI-DSS &amp; SOC 2</t>
        </is>
      </c>
      <c r="G11" s="9" t="inlineStr">
        <is>
          <t>Yes - Approved List</t>
        </is>
      </c>
      <c r="H11" s="9" t="inlineStr">
        <is>
          <t>Yes (Contractual 24h)</t>
        </is>
      </c>
      <c r="I11" s="41" t="inlineStr">
        <is>
          <t>Optimal</t>
        </is>
      </c>
      <c r="J11" s="9" t="inlineStr">
        <is>
          <t>Head of Support</t>
        </is>
      </c>
    </row>
    <row r="12" ht="20" customHeight="1">
      <c r="A12" s="6" t="inlineStr">
        <is>
          <t>DPA-05</t>
        </is>
      </c>
      <c r="B12" s="6" t="inlineStr">
        <is>
          <t>Dukcapil Identity Hub (Govt)</t>
        </is>
      </c>
      <c r="C12" s="6" t="inlineStr">
        <is>
          <t>National NIK Verification Gateway</t>
        </is>
      </c>
      <c r="D12" s="6" t="inlineStr">
        <is>
          <t>NIK, Name, Date of Birth</t>
        </is>
      </c>
      <c r="E12" s="6" t="inlineStr">
        <is>
          <t>Executed</t>
        </is>
      </c>
      <c r="F12" s="6" t="inlineStr">
        <is>
          <t>Yes - MoA Statutory</t>
        </is>
      </c>
      <c r="G12" s="6" t="inlineStr">
        <is>
          <t>No - Direct Authority</t>
        </is>
      </c>
      <c r="H12" s="6" t="inlineStr">
        <is>
          <t>Yes (Statutory 24h)</t>
        </is>
      </c>
      <c r="I12" s="41" t="inlineStr">
        <is>
          <t>Optimal</t>
        </is>
      </c>
      <c r="J12" s="6" t="inlineStr">
        <is>
          <t>General Counsel</t>
        </is>
      </c>
    </row>
    <row r="13" ht="20" customHeight="1">
      <c r="A13" s="9" t="inlineStr">
        <is>
          <t>DPA-06</t>
        </is>
      </c>
      <c r="B13" s="9" t="inlineStr">
        <is>
          <t>Verihubs Indonesia</t>
        </is>
      </c>
      <c r="C13" s="9" t="inlineStr">
        <is>
          <t>Biometric Liveness &amp; OCR e-KYC</t>
        </is>
      </c>
      <c r="D13" s="9" t="inlineStr">
        <is>
          <t>Selfie Video, KTP Image</t>
        </is>
      </c>
      <c r="E13" s="9" t="inlineStr">
        <is>
          <t>Executed</t>
        </is>
      </c>
      <c r="F13" s="9" t="inlineStr">
        <is>
          <t>Yes - ISO 27001 Certified</t>
        </is>
      </c>
      <c r="G13" s="9" t="inlineStr">
        <is>
          <t>Yes - Documented</t>
        </is>
      </c>
      <c r="H13" s="9" t="inlineStr">
        <is>
          <t>Yes (Contractual 24h)</t>
        </is>
      </c>
      <c r="I13" s="41" t="inlineStr">
        <is>
          <t>Optimal</t>
        </is>
      </c>
      <c r="J13" s="9" t="inlineStr">
        <is>
          <t>Lead e-KYC</t>
        </is>
      </c>
    </row>
    <row r="14" ht="20" customHeight="1">
      <c r="A14" s="6" t="inlineStr">
        <is>
          <t>DPA-07</t>
        </is>
      </c>
      <c r="B14" s="6" t="inlineStr">
        <is>
          <t>SendGrid / Twilio</t>
        </is>
      </c>
      <c r="C14" s="6" t="inlineStr">
        <is>
          <t>Transactional Email &amp; OTP SMS</t>
        </is>
      </c>
      <c r="D14" s="6" t="inlineStr">
        <is>
          <t>Recipient Email, Mobile Number</t>
        </is>
      </c>
      <c r="E14" s="6" t="inlineStr">
        <is>
          <t>Executed</t>
        </is>
      </c>
      <c r="F14" s="6" t="inlineStr">
        <is>
          <t>Yes - SOC 2 Type II</t>
        </is>
      </c>
      <c r="G14" s="6" t="inlineStr">
        <is>
          <t>Yes - Approved List</t>
        </is>
      </c>
      <c r="H14" s="6" t="inlineStr">
        <is>
          <t>Yes (Contractual 24h)</t>
        </is>
      </c>
      <c r="I14" s="41" t="inlineStr">
        <is>
          <t>Optimal</t>
        </is>
      </c>
      <c r="J14" s="6" t="inlineStr">
        <is>
          <t>Product Lead</t>
        </is>
      </c>
    </row>
    <row r="15" ht="20" customHeight="1">
      <c r="A15" s="9" t="inlineStr">
        <is>
          <t>DPA-08</t>
        </is>
      </c>
      <c r="B15" s="9" t="inlineStr">
        <is>
          <t>Google Cloud Asia</t>
        </is>
      </c>
      <c r="C15" s="9" t="inlineStr">
        <is>
          <t>Enterprise BigQuery Data Warehouse</t>
        </is>
      </c>
      <c r="D15" s="9" t="inlineStr">
        <is>
          <t>Pseudonymized Analytics Logs</t>
        </is>
      </c>
      <c r="E15" s="9" t="inlineStr">
        <is>
          <t>Executed</t>
        </is>
      </c>
      <c r="F15" s="9" t="inlineStr">
        <is>
          <t>Yes - ISO 27701 Audit</t>
        </is>
      </c>
      <c r="G15" s="9" t="inlineStr">
        <is>
          <t>Yes - Documented</t>
        </is>
      </c>
      <c r="H15" s="9" t="inlineStr">
        <is>
          <t>Yes (Contractual 24h)</t>
        </is>
      </c>
      <c r="I15" s="41" t="inlineStr">
        <is>
          <t>Optimal</t>
        </is>
      </c>
      <c r="J15" s="9" t="inlineStr">
        <is>
          <t>Head of Data</t>
        </is>
      </c>
    </row>
    <row r="16" ht="20" customHeight="1">
      <c r="A16" s="6" t="inlineStr">
        <is>
          <t>DPA-09</t>
        </is>
      </c>
      <c r="B16" s="6" t="inlineStr">
        <is>
          <t>Workday HCM SaaS</t>
        </is>
      </c>
      <c r="C16" s="6" t="inlineStr">
        <is>
          <t>Human Capital &amp; Employee Records</t>
        </is>
      </c>
      <c r="D16" s="6" t="inlineStr">
        <is>
          <t>Employee NIK, Salary, Bank Acc</t>
        </is>
      </c>
      <c r="E16" s="6" t="inlineStr">
        <is>
          <t>Executed</t>
        </is>
      </c>
      <c r="F16" s="6" t="inlineStr">
        <is>
          <t>Yes - SOC 2 Type II</t>
        </is>
      </c>
      <c r="G16" s="6" t="inlineStr">
        <is>
          <t>Yes - Approved Directory</t>
        </is>
      </c>
      <c r="H16" s="6" t="inlineStr">
        <is>
          <t>Yes (Contractual 24h)</t>
        </is>
      </c>
      <c r="I16" s="41" t="inlineStr">
        <is>
          <t>Optimal</t>
        </is>
      </c>
      <c r="J16" s="6" t="inlineStr">
        <is>
          <t>Head of HR Ops</t>
        </is>
      </c>
    </row>
    <row r="17" ht="20" customHeight="1">
      <c r="A17" s="9" t="inlineStr">
        <is>
          <t>DPA-10</t>
        </is>
      </c>
      <c r="B17" s="9" t="inlineStr">
        <is>
          <t>Outsource Telemarketing Agency</t>
        </is>
      </c>
      <c r="C17" s="9" t="inlineStr">
        <is>
          <t>Outbound Telesales Lead Calling</t>
        </is>
      </c>
      <c r="D17" s="9" t="inlineStr">
        <is>
          <t>Customer Phone, First Name</t>
        </is>
      </c>
      <c r="E17" s="9" t="inlineStr">
        <is>
          <t>Executed</t>
        </is>
      </c>
      <c r="F17" s="9" t="inlineStr">
        <is>
          <t>Yes - On-Premise Audit</t>
        </is>
      </c>
      <c r="G17" s="9" t="inlineStr">
        <is>
          <t>Strictly Forbidden</t>
        </is>
      </c>
      <c r="H17" s="9" t="inlineStr">
        <is>
          <t>Yes (Immediate 12h)</t>
        </is>
      </c>
      <c r="I17" s="41" t="inlineStr">
        <is>
          <t>Optimal</t>
        </is>
      </c>
      <c r="J17" s="9" t="inlineStr">
        <is>
          <t>Marketing Head</t>
        </is>
      </c>
    </row>
    <row r="18" ht="20" customHeight="1">
      <c r="A18" s="6" t="inlineStr">
        <is>
          <t>DPA-11</t>
        </is>
      </c>
      <c r="B18" s="6" t="inlineStr">
        <is>
          <t>Digital Marketing Ad Agency</t>
        </is>
      </c>
      <c r="C18" s="6" t="inlineStr">
        <is>
          <t>Social Media Campaigns &amp; Pixel Ads</t>
        </is>
      </c>
      <c r="D18" s="6" t="inlineStr">
        <is>
          <t>Aggregated Ad Audience Segments</t>
        </is>
      </c>
      <c r="E18" s="6" t="inlineStr">
        <is>
          <t>In Review</t>
        </is>
      </c>
      <c r="F18" s="6" t="inlineStr">
        <is>
          <t>Pending Annual Sign</t>
        </is>
      </c>
      <c r="G18" s="6" t="inlineStr">
        <is>
          <t>Partial Disclosure</t>
        </is>
      </c>
      <c r="H18" s="6" t="inlineStr">
        <is>
          <t>Under Negotiation</t>
        </is>
      </c>
      <c r="I18" s="42" t="inlineStr">
        <is>
          <t>In Review</t>
        </is>
      </c>
      <c r="J18" s="6" t="inlineStr">
        <is>
          <t>Marketing Head</t>
        </is>
      </c>
    </row>
    <row r="19" ht="20" customHeight="1">
      <c r="A19" s="9" t="inlineStr">
        <is>
          <t>DPA-12</t>
        </is>
      </c>
      <c r="B19" s="9" t="inlineStr">
        <is>
          <t>Legal RegTech External Counsel</t>
        </is>
      </c>
      <c r="C19" s="9" t="inlineStr">
        <is>
          <t>Litigation Evidence &amp; Corporate Filings</t>
        </is>
      </c>
      <c r="D19" s="9" t="inlineStr">
        <is>
          <t>Court Evidence, Corporate Records</t>
        </is>
      </c>
      <c r="E19" s="9" t="inlineStr">
        <is>
          <t>Executed</t>
        </is>
      </c>
      <c r="F19" s="9" t="inlineStr">
        <is>
          <t>Yes - Bar Confidentiality</t>
        </is>
      </c>
      <c r="G19" s="9" t="inlineStr">
        <is>
          <t>No Sub-contracting</t>
        </is>
      </c>
      <c r="H19" s="9" t="inlineStr">
        <is>
          <t>Yes (Immediate)</t>
        </is>
      </c>
      <c r="I19" s="41" t="inlineStr">
        <is>
          <t>Optimal</t>
        </is>
      </c>
      <c r="J19" s="9" t="inlineStr">
        <is>
          <t>General Counsel</t>
        </is>
      </c>
    </row>
    <row r="20" ht="20" customHeight="1">
      <c r="A20" s="6" t="inlineStr">
        <is>
          <t>DPA-13</t>
        </is>
      </c>
      <c r="B20" s="6" t="inlineStr">
        <is>
          <t>Courier Logistics Express</t>
        </is>
      </c>
      <c r="C20" s="6" t="inlineStr">
        <is>
          <t>Physical Credit Card Home Delivery</t>
        </is>
      </c>
      <c r="D20" s="6" t="inlineStr">
        <is>
          <t>Recipient Name, Address, Phone</t>
        </is>
      </c>
      <c r="E20" s="6" t="inlineStr">
        <is>
          <t>Executed</t>
        </is>
      </c>
      <c r="F20" s="6" t="inlineStr">
        <is>
          <t>Yes - GPS Custody Audit</t>
        </is>
      </c>
      <c r="G20" s="6" t="inlineStr">
        <is>
          <t>No Sub-contracting</t>
        </is>
      </c>
      <c r="H20" s="6" t="inlineStr">
        <is>
          <t>Yes (Contractual 24h)</t>
        </is>
      </c>
      <c r="I20" s="41" t="inlineStr">
        <is>
          <t>Optimal</t>
        </is>
      </c>
      <c r="J20" s="6" t="inlineStr">
        <is>
          <t>Operations Head</t>
        </is>
      </c>
    </row>
    <row r="21" ht="20" customHeight="1">
      <c r="A21" s="9" t="inlineStr">
        <is>
          <t>DPA-14</t>
        </is>
      </c>
      <c r="B21" s="9" t="inlineStr">
        <is>
          <t>Cyber Security Pen Testing Firm</t>
        </is>
      </c>
      <c r="C21" s="9" t="inlineStr">
        <is>
          <t>Annual Red Team &amp; App Vulnerability</t>
        </is>
      </c>
      <c r="D21" s="9" t="inlineStr">
        <is>
          <t>Zero Customer Data Access</t>
        </is>
      </c>
      <c r="E21" s="9" t="inlineStr">
        <is>
          <t>Executed</t>
        </is>
      </c>
      <c r="F21" s="9" t="inlineStr">
        <is>
          <t>Yes - Non-Disclosure Agreement</t>
        </is>
      </c>
      <c r="G21" s="9" t="inlineStr">
        <is>
          <t>No Sub-contracting</t>
        </is>
      </c>
      <c r="H21" s="9" t="inlineStr">
        <is>
          <t>Yes (Immediate)</t>
        </is>
      </c>
      <c r="I21" s="41" t="inlineStr">
        <is>
          <t>Optimal</t>
        </is>
      </c>
      <c r="J21" s="9" t="inlineStr">
        <is>
          <t>CISO Lead</t>
        </is>
      </c>
    </row>
    <row r="22" ht="20" customHeight="1">
      <c r="A22" s="6" t="inlineStr">
        <is>
          <t>DPA-15</t>
        </is>
      </c>
      <c r="B22" s="6" t="inlineStr">
        <is>
          <t>Secure Document Shredding Vendor</t>
        </is>
      </c>
      <c r="C22" s="6" t="inlineStr">
        <is>
          <t>Physical Paper Archive Destruction</t>
        </is>
      </c>
      <c r="D22" s="6" t="inlineStr">
        <is>
          <t>Paper Forms, Old Signatures</t>
        </is>
      </c>
      <c r="E22" s="6" t="inlineStr">
        <is>
          <t>Executed</t>
        </is>
      </c>
      <c r="F22" s="6" t="inlineStr">
        <is>
          <t>Yes - Video Certificate</t>
        </is>
      </c>
      <c r="G22" s="6" t="inlineStr">
        <is>
          <t>No Sub-contracting</t>
        </is>
      </c>
      <c r="H22" s="6" t="inlineStr">
        <is>
          <t>Yes (Immediate)</t>
        </is>
      </c>
      <c r="I22" s="41" t="inlineStr">
        <is>
          <t>Optimal</t>
        </is>
      </c>
      <c r="J22" s="6" t="inlineStr">
        <is>
          <t>Facilities Lead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32" customWidth="1" min="3" max="3"/>
    <col width="30" customWidth="1" min="4" max="4"/>
    <col width="30" customWidth="1" min="5" max="5"/>
    <col width="22" customWidth="1" min="6" max="6"/>
    <col width="32" customWidth="1" min="7" max="7"/>
    <col width="22" customWidth="1" min="8" max="8"/>
    <col width="16" customWidth="1" min="9" max="9"/>
    <col width="18" customWidth="1" min="10" max="10"/>
  </cols>
  <sheetData>
    <row r="1" ht="28" customHeight="1">
      <c r="A1" s="44" t="inlineStr">
        <is>
          <t>🌐 CROSS-BORDER PERSONAL DATA TRANSFERS - ARTICLE 56 UU PDP</t>
        </is>
      </c>
    </row>
    <row r="2">
      <c r="A2" s="2" t="inlineStr">
        <is>
          <t>International data flows, standard contractual clauses (SCC), recipient adequacy, and encryption enclaves.</t>
        </is>
      </c>
    </row>
    <row r="4" ht="18" customHeight="1">
      <c r="A4" s="45" t="inlineStr">
        <is>
          <t>CROSS-BORDER DATA FLOWS</t>
        </is>
      </c>
      <c r="B4" s="97" t="n"/>
      <c r="C4" s="45" t="inlineStr">
        <is>
          <t>ADEQUACY &amp; SCC APPROVED RATE</t>
        </is>
      </c>
      <c r="D4" s="97" t="n"/>
      <c r="E4" s="45" t="inlineStr">
        <is>
          <t>DESTINATION COUNTRIES MAPPED</t>
        </is>
      </c>
      <c r="F4" s="97" t="n"/>
      <c r="G4" s="45" t="inlineStr">
        <is>
          <t>HIGH-GRADE ENCRYPTION RATIO</t>
        </is>
      </c>
      <c r="H4" s="98" t="n"/>
      <c r="I4" s="98" t="n"/>
      <c r="J4" s="97" t="n"/>
    </row>
    <row r="5" ht="22" customHeight="1">
      <c r="A5" s="62">
        <f>COUNTA(A8:A22)</f>
        <v/>
      </c>
      <c r="B5" s="97" t="n"/>
      <c r="C5" s="48">
        <f>COUNTIF(I8:I22,"Approved")/COUNTA(I8:I22)</f>
        <v/>
      </c>
      <c r="D5" s="97" t="n"/>
      <c r="E5" s="63">
        <f>COUNTA(UNIQUE(B8:B22))</f>
        <v/>
      </c>
      <c r="F5" s="97" t="n"/>
      <c r="G5" s="62">
        <f>COUNTIF(G8:G22,"*AES*")+COUNTIF(G8:G22,"*TLS*")</f>
        <v/>
      </c>
      <c r="H5" s="98" t="n"/>
      <c r="I5" s="98" t="n"/>
      <c r="J5" s="97" t="n"/>
    </row>
    <row r="7" ht="24" customHeight="1">
      <c r="A7" s="3" t="inlineStr">
        <is>
          <t>TRANSFER ID</t>
        </is>
      </c>
      <c r="B7" s="3" t="inlineStr">
        <is>
          <t>DESTINATION COUNTRY</t>
        </is>
      </c>
      <c r="C7" s="3" t="inlineStr">
        <is>
          <t>FOREIGN RECIPIENT ENTITY</t>
        </is>
      </c>
      <c r="D7" s="3" t="inlineStr">
        <is>
          <t>DATA CATEGORIES TRANSFERRED</t>
        </is>
      </c>
      <c r="E7" s="3" t="inlineStr">
        <is>
          <t>LEGAL MECHANISM (UU PDP ART 56)</t>
        </is>
      </c>
      <c r="F7" s="3" t="inlineStr">
        <is>
          <t>ADEQUACY LEVEL</t>
        </is>
      </c>
      <c r="G7" s="3" t="inlineStr">
        <is>
          <t>TECHNICAL ENCRYPTION SAFEGUARDS</t>
        </is>
      </c>
      <c r="H7" s="3" t="inlineStr">
        <is>
          <t>TRANSFER FREQUENCY</t>
        </is>
      </c>
      <c r="I7" s="3" t="inlineStr">
        <is>
          <t>STATUS</t>
        </is>
      </c>
      <c r="J7" s="3" t="inlineStr">
        <is>
          <t>LEGAL APPROVER</t>
        </is>
      </c>
    </row>
    <row r="8" ht="20" customHeight="1">
      <c r="A8" s="6" t="inlineStr">
        <is>
          <t>XFER-01</t>
        </is>
      </c>
      <c r="B8" s="6" t="inlineStr">
        <is>
          <t>Singapore</t>
        </is>
      </c>
      <c r="C8" s="6" t="inlineStr">
        <is>
          <t>AWS Asia-Pacific (Singapore) DC</t>
        </is>
      </c>
      <c r="D8" s="6" t="inlineStr">
        <is>
          <t>Encrypted DR Backup Snapshots</t>
        </is>
      </c>
      <c r="E8" s="6" t="inlineStr">
        <is>
          <t>Standard Contractual Clauses (SCC)</t>
        </is>
      </c>
      <c r="F8" s="6" t="inlineStr">
        <is>
          <t>Equivalent Protection</t>
        </is>
      </c>
      <c r="G8" s="6" t="inlineStr">
        <is>
          <t>AES-256 with KMS in Indonesia</t>
        </is>
      </c>
      <c r="H8" s="6" t="inlineStr">
        <is>
          <t>Continuous Replication</t>
        </is>
      </c>
      <c r="I8" s="41" t="inlineStr">
        <is>
          <t>Approved</t>
        </is>
      </c>
      <c r="J8" s="6" t="inlineStr">
        <is>
          <t>General Counsel</t>
        </is>
      </c>
    </row>
    <row r="9" ht="20" customHeight="1">
      <c r="A9" s="9" t="inlineStr">
        <is>
          <t>XFER-02</t>
        </is>
      </c>
      <c r="B9" s="9" t="inlineStr">
        <is>
          <t>United States</t>
        </is>
      </c>
      <c r="C9" s="9" t="inlineStr">
        <is>
          <t>Microsoft Corporation (Redmond)</t>
        </is>
      </c>
      <c r="D9" s="9" t="inlineStr">
        <is>
          <t>M365 Telemetry &amp; Exchange Metadata</t>
        </is>
      </c>
      <c r="E9" s="9" t="inlineStr">
        <is>
          <t>Binding Corporate Rules (BCR)</t>
        </is>
      </c>
      <c r="F9" s="9" t="inlineStr">
        <is>
          <t>Equivalent Protection</t>
        </is>
      </c>
      <c r="G9" s="9" t="inlineStr">
        <is>
          <t>TLS 1.3 + Customer Managed Key</t>
        </is>
      </c>
      <c r="H9" s="9" t="inlineStr">
        <is>
          <t>Continuous Real-time</t>
        </is>
      </c>
      <c r="I9" s="41" t="inlineStr">
        <is>
          <t>Approved</t>
        </is>
      </c>
      <c r="J9" s="9" t="inlineStr">
        <is>
          <t>General Counsel</t>
        </is>
      </c>
    </row>
    <row r="10" ht="20" customHeight="1">
      <c r="A10" s="6" t="inlineStr">
        <is>
          <t>XFER-03</t>
        </is>
      </c>
      <c r="B10" s="6" t="inlineStr">
        <is>
          <t>Belgium</t>
        </is>
      </c>
      <c r="C10" s="6" t="inlineStr">
        <is>
          <t>SWIFT SCRL Messaging Network</t>
        </is>
      </c>
      <c r="D10" s="6" t="inlineStr">
        <is>
          <t>International Wire Remittance Logs</t>
        </is>
      </c>
      <c r="E10" s="6" t="inlineStr">
        <is>
          <t>Statutory Banking Treaty (BI/OJK)</t>
        </is>
      </c>
      <c r="F10" s="6" t="inlineStr">
        <is>
          <t>Adequate Authority</t>
        </is>
      </c>
      <c r="G10" s="6" t="inlineStr">
        <is>
          <t>SWIFT Dedicated Hardware VPN</t>
        </is>
      </c>
      <c r="H10" s="6" t="inlineStr">
        <is>
          <t>Per Transaction</t>
        </is>
      </c>
      <c r="I10" s="41" t="inlineStr">
        <is>
          <t>Approved</t>
        </is>
      </c>
      <c r="J10" s="6" t="inlineStr">
        <is>
          <t>General Counsel</t>
        </is>
      </c>
    </row>
    <row r="11" ht="20" customHeight="1">
      <c r="A11" s="9" t="inlineStr">
        <is>
          <t>XFER-04</t>
        </is>
      </c>
      <c r="B11" s="9" t="inlineStr">
        <is>
          <t>Singapore</t>
        </is>
      </c>
      <c r="C11" s="9" t="inlineStr">
        <is>
          <t>Salesforce AP-South Cloud</t>
        </is>
      </c>
      <c r="D11" s="9" t="inlineStr">
        <is>
          <t>Customer CRM Case Summaries</t>
        </is>
      </c>
      <c r="E11" s="9" t="inlineStr">
        <is>
          <t>Standard Contractual Clauses (SCC)</t>
        </is>
      </c>
      <c r="F11" s="9" t="inlineStr">
        <is>
          <t>Equivalent Protection</t>
        </is>
      </c>
      <c r="G11" s="9" t="inlineStr">
        <is>
          <t>Shield Platform Encryption</t>
        </is>
      </c>
      <c r="H11" s="9" t="inlineStr">
        <is>
          <t>Continuous Real-time</t>
        </is>
      </c>
      <c r="I11" s="41" t="inlineStr">
        <is>
          <t>Approved</t>
        </is>
      </c>
      <c r="J11" s="9" t="inlineStr">
        <is>
          <t>General Counsel</t>
        </is>
      </c>
    </row>
    <row r="12" ht="20" customHeight="1">
      <c r="A12" s="6" t="inlineStr">
        <is>
          <t>XFER-05</t>
        </is>
      </c>
      <c r="B12" s="6" t="inlineStr">
        <is>
          <t>United States</t>
        </is>
      </c>
      <c r="C12" s="6" t="inlineStr">
        <is>
          <t>Google LLC (Mountain View)</t>
        </is>
      </c>
      <c r="D12" s="6" t="inlineStr">
        <is>
          <t>Pseudonymized Web Analytics Data</t>
        </is>
      </c>
      <c r="E12" s="6" t="inlineStr">
        <is>
          <t>Standard Contractual Clauses (SCC)</t>
        </is>
      </c>
      <c r="F12" s="6" t="inlineStr">
        <is>
          <t>Adequate Safeguards</t>
        </is>
      </c>
      <c r="G12" s="6" t="inlineStr">
        <is>
          <t>Salted Hash + IP Anonymization</t>
        </is>
      </c>
      <c r="H12" s="6" t="inlineStr">
        <is>
          <t>Daily Batch</t>
        </is>
      </c>
      <c r="I12" s="41" t="inlineStr">
        <is>
          <t>Approved</t>
        </is>
      </c>
      <c r="J12" s="6" t="inlineStr">
        <is>
          <t>General Counsel</t>
        </is>
      </c>
    </row>
    <row r="13" ht="20" customHeight="1">
      <c r="A13" s="9" t="inlineStr">
        <is>
          <t>XFER-06</t>
        </is>
      </c>
      <c r="B13" s="9" t="inlineStr">
        <is>
          <t>Japan</t>
        </is>
      </c>
      <c r="C13" s="9" t="inlineStr">
        <is>
          <t>Regional JV Banking Partner</t>
        </is>
      </c>
      <c r="D13" s="9" t="inlineStr">
        <is>
          <t>Cross-Border Letter of Credit KYC</t>
        </is>
      </c>
      <c r="E13" s="9" t="inlineStr">
        <is>
          <t>Standard Contractual Clauses (SCC)</t>
        </is>
      </c>
      <c r="F13" s="9" t="inlineStr">
        <is>
          <t>Adequate Legal Framework</t>
        </is>
      </c>
      <c r="G13" s="9" t="inlineStr">
        <is>
          <t>Encrypted PGP File Exchange</t>
        </is>
      </c>
      <c r="H13" s="9" t="inlineStr">
        <is>
          <t>On-Demand Trade</t>
        </is>
      </c>
      <c r="I13" s="41" t="inlineStr">
        <is>
          <t>Approved</t>
        </is>
      </c>
      <c r="J13" s="9" t="inlineStr">
        <is>
          <t>General Counsel</t>
        </is>
      </c>
    </row>
    <row r="14" ht="20" customHeight="1">
      <c r="A14" s="6" t="inlineStr">
        <is>
          <t>XFER-07</t>
        </is>
      </c>
      <c r="B14" s="6" t="inlineStr">
        <is>
          <t>United States</t>
        </is>
      </c>
      <c r="C14" s="6" t="inlineStr">
        <is>
          <t>Workday Inc. (California)</t>
        </is>
      </c>
      <c r="D14" s="6" t="inlineStr">
        <is>
          <t>Executive Global Talent Matrix</t>
        </is>
      </c>
      <c r="E14" s="6" t="inlineStr">
        <is>
          <t>Standard Contractual Clauses (SCC)</t>
        </is>
      </c>
      <c r="F14" s="6" t="inlineStr">
        <is>
          <t>Equivalent Protection</t>
        </is>
      </c>
      <c r="G14" s="6" t="inlineStr">
        <is>
          <t>Workday Multi-tenant Encryption</t>
        </is>
      </c>
      <c r="H14" s="6" t="inlineStr">
        <is>
          <t>Weekly Sync</t>
        </is>
      </c>
      <c r="I14" s="41" t="inlineStr">
        <is>
          <t>Approved</t>
        </is>
      </c>
      <c r="J14" s="6" t="inlineStr">
        <is>
          <t>General Counsel</t>
        </is>
      </c>
    </row>
    <row r="15" ht="20" customHeight="1">
      <c r="A15" s="9" t="inlineStr">
        <is>
          <t>XFER-08</t>
        </is>
      </c>
      <c r="B15" s="9" t="inlineStr">
        <is>
          <t>Ireland</t>
        </is>
      </c>
      <c r="C15" s="9" t="inlineStr">
        <is>
          <t>Stripe Technology Europe</t>
        </is>
      </c>
      <c r="D15" s="9" t="inlineStr">
        <is>
          <t>International Card Payment Gateway</t>
        </is>
      </c>
      <c r="E15" s="9" t="inlineStr">
        <is>
          <t>Standard Contractual Clauses (SCC)</t>
        </is>
      </c>
      <c r="F15" s="9" t="inlineStr">
        <is>
          <t>GDPR Adequate Tier</t>
        </is>
      </c>
      <c r="G15" s="9" t="inlineStr">
        <is>
          <t>Tokenized Card Payload Only</t>
        </is>
      </c>
      <c r="H15" s="9" t="inlineStr">
        <is>
          <t>Per Transaction</t>
        </is>
      </c>
      <c r="I15" s="41" t="inlineStr">
        <is>
          <t>Approved</t>
        </is>
      </c>
      <c r="J15" s="9" t="inlineStr">
        <is>
          <t>General Counsel</t>
        </is>
      </c>
    </row>
    <row r="16" ht="20" customHeight="1">
      <c r="A16" s="6" t="inlineStr">
        <is>
          <t>XFER-09</t>
        </is>
      </c>
      <c r="B16" s="6" t="inlineStr">
        <is>
          <t>Australia</t>
        </is>
      </c>
      <c r="C16" s="6" t="inlineStr">
        <is>
          <t>External Security Threat Intelligence</t>
        </is>
      </c>
      <c r="D16" s="6" t="inlineStr">
        <is>
          <t>Anonymized Malware Telemetry IP</t>
        </is>
      </c>
      <c r="E16" s="6" t="inlineStr">
        <is>
          <t>Explicit User Consent</t>
        </is>
      </c>
      <c r="F16" s="6" t="inlineStr">
        <is>
          <t>Adequate Safeguards</t>
        </is>
      </c>
      <c r="G16" s="6" t="inlineStr">
        <is>
          <t>Zero Personal Identity Data</t>
        </is>
      </c>
      <c r="H16" s="6" t="inlineStr">
        <is>
          <t>Real-time Stream</t>
        </is>
      </c>
      <c r="I16" s="41" t="inlineStr">
        <is>
          <t>Approved</t>
        </is>
      </c>
      <c r="J16" s="6" t="inlineStr">
        <is>
          <t>General Counsel</t>
        </is>
      </c>
    </row>
    <row r="17" ht="20" customHeight="1">
      <c r="A17" s="9" t="inlineStr">
        <is>
          <t>XFER-10</t>
        </is>
      </c>
      <c r="B17" s="9" t="inlineStr">
        <is>
          <t>Hong Kong</t>
        </is>
      </c>
      <c r="C17" s="9" t="inlineStr">
        <is>
          <t>Treasury Custodian Clearing Bank</t>
        </is>
      </c>
      <c r="D17" s="9" t="inlineStr">
        <is>
          <t>Securities Settlement Identifier</t>
        </is>
      </c>
      <c r="E17" s="9" t="inlineStr">
        <is>
          <t>Standard Contractual Clauses (SCC)</t>
        </is>
      </c>
      <c r="F17" s="9" t="inlineStr">
        <is>
          <t>Equivalent Protection</t>
        </is>
      </c>
      <c r="G17" s="9" t="inlineStr">
        <is>
          <t>Direct Leased Line TLS</t>
        </is>
      </c>
      <c r="H17" s="9" t="inlineStr">
        <is>
          <t>Daily EOD Batch</t>
        </is>
      </c>
      <c r="I17" s="41" t="inlineStr">
        <is>
          <t>Approved</t>
        </is>
      </c>
      <c r="J17" s="9" t="inlineStr">
        <is>
          <t>General Counsel</t>
        </is>
      </c>
    </row>
    <row r="18" ht="20" customHeight="1">
      <c r="A18" s="6" t="inlineStr">
        <is>
          <t>XFER-11</t>
        </is>
      </c>
      <c r="B18" s="6" t="inlineStr">
        <is>
          <t>Germany</t>
        </is>
      </c>
      <c r="C18" s="6" t="inlineStr">
        <is>
          <t>SAP SE (Walldorf)</t>
        </is>
      </c>
      <c r="D18" s="6" t="inlineStr">
        <is>
          <t>Enterprise ERP Global Telemetry</t>
        </is>
      </c>
      <c r="E18" s="6" t="inlineStr">
        <is>
          <t>Binding Corporate Rules (BCR)</t>
        </is>
      </c>
      <c r="F18" s="6" t="inlineStr">
        <is>
          <t>GDPR Adequate Tier</t>
        </is>
      </c>
      <c r="G18" s="6" t="inlineStr">
        <is>
          <t>Full Data Masking Applied</t>
        </is>
      </c>
      <c r="H18" s="6" t="inlineStr">
        <is>
          <t>Monthly Diagnostic</t>
        </is>
      </c>
      <c r="I18" s="41" t="inlineStr">
        <is>
          <t>Approved</t>
        </is>
      </c>
      <c r="J18" s="6" t="inlineStr">
        <is>
          <t>General Counsel</t>
        </is>
      </c>
    </row>
    <row r="19" ht="20" customHeight="1">
      <c r="A19" s="9" t="inlineStr">
        <is>
          <t>XFER-12</t>
        </is>
      </c>
      <c r="B19" s="9" t="inlineStr">
        <is>
          <t>Singapore</t>
        </is>
      </c>
      <c r="C19" s="9" t="inlineStr">
        <is>
          <t>Cloudflare Asia Edge Node</t>
        </is>
      </c>
      <c r="D19" s="9" t="inlineStr">
        <is>
          <t>Edge WAF CDN Request Caching</t>
        </is>
      </c>
      <c r="E19" s="9" t="inlineStr">
        <is>
          <t>Standard Contractual Clauses (SCC)</t>
        </is>
      </c>
      <c r="F19" s="9" t="inlineStr">
        <is>
          <t>Equivalent Protection</t>
        </is>
      </c>
      <c r="G19" s="9" t="inlineStr">
        <is>
          <t>Strict TLS 1.3 Zero-Retention</t>
        </is>
      </c>
      <c r="H19" s="9" t="inlineStr">
        <is>
          <t>Millisecond Edge</t>
        </is>
      </c>
      <c r="I19" s="41" t="inlineStr">
        <is>
          <t>Approved</t>
        </is>
      </c>
      <c r="J19" s="9" t="inlineStr">
        <is>
          <t>General Counsel</t>
        </is>
      </c>
    </row>
    <row r="20" ht="20" customHeight="1">
      <c r="A20" s="6" t="inlineStr">
        <is>
          <t>XFER-13</t>
        </is>
      </c>
      <c r="B20" s="6" t="inlineStr">
        <is>
          <t>United Kingdom</t>
        </is>
      </c>
      <c r="C20" s="6" t="inlineStr">
        <is>
          <t>Reinsurance Underwriter Consortium</t>
        </is>
      </c>
      <c r="D20" s="6" t="inlineStr">
        <is>
          <t>Anonymized Catastrophic Risk Pool</t>
        </is>
      </c>
      <c r="E20" s="6" t="inlineStr">
        <is>
          <t>Standard Contractual Clauses (SCC)</t>
        </is>
      </c>
      <c r="F20" s="6" t="inlineStr">
        <is>
          <t>UK Adequate Tier</t>
        </is>
      </c>
      <c r="G20" s="6" t="inlineStr">
        <is>
          <t>Fully Synthetic Actuarial Data</t>
        </is>
      </c>
      <c r="H20" s="6" t="inlineStr">
        <is>
          <t>Quarterly</t>
        </is>
      </c>
      <c r="I20" s="41" t="inlineStr">
        <is>
          <t>Approved</t>
        </is>
      </c>
      <c r="J20" s="6" t="inlineStr">
        <is>
          <t>General Counsel</t>
        </is>
      </c>
    </row>
    <row r="21" ht="20" customHeight="1">
      <c r="A21" s="9" t="inlineStr">
        <is>
          <t>XFER-14</t>
        </is>
      </c>
      <c r="B21" s="9" t="inlineStr">
        <is>
          <t>South Korea</t>
        </is>
      </c>
      <c r="C21" s="9" t="inlineStr">
        <is>
          <t>Biometric Sensor Vendor Lab</t>
        </is>
      </c>
      <c r="D21" s="9" t="inlineStr">
        <is>
          <t>Encrypted Sensor Calibration Hash</t>
        </is>
      </c>
      <c r="E21" s="9" t="inlineStr">
        <is>
          <t>Standard Contractual Clauses (SCC)</t>
        </is>
      </c>
      <c r="F21" s="9" t="inlineStr">
        <is>
          <t>Equivalent Protection</t>
        </is>
      </c>
      <c r="G21" s="9" t="inlineStr">
        <is>
          <t>Non-reversible Template Hash</t>
        </is>
      </c>
      <c r="H21" s="9" t="inlineStr">
        <is>
          <t>Bi-Annual Firmware</t>
        </is>
      </c>
      <c r="I21" s="41" t="inlineStr">
        <is>
          <t>Approved</t>
        </is>
      </c>
      <c r="J21" s="9" t="inlineStr">
        <is>
          <t>General Counsel</t>
        </is>
      </c>
    </row>
    <row r="22" ht="20" customHeight="1">
      <c r="A22" s="6" t="inlineStr">
        <is>
          <t>XFER-15</t>
        </is>
      </c>
      <c r="B22" s="6" t="inlineStr">
        <is>
          <t>Singapore</t>
        </is>
      </c>
      <c r="C22" s="6" t="inlineStr">
        <is>
          <t>Regional Anti-Fraud Intelligence</t>
        </is>
      </c>
      <c r="D22" s="6" t="inlineStr">
        <is>
          <t>Mule Account Blacklist Hash</t>
        </is>
      </c>
      <c r="E22" s="6" t="inlineStr">
        <is>
          <t>Standard Contractual Clauses (SCC)</t>
        </is>
      </c>
      <c r="F22" s="6" t="inlineStr">
        <is>
          <t>Equivalent Protection</t>
        </is>
      </c>
      <c r="G22" s="6" t="inlineStr">
        <is>
          <t>One-way SHA-256 Cryptographic</t>
        </is>
      </c>
      <c r="H22" s="6" t="inlineStr">
        <is>
          <t>Hourly Feed</t>
        </is>
      </c>
      <c r="I22" s="41" t="inlineStr">
        <is>
          <t>Approved</t>
        </is>
      </c>
      <c r="J22" s="6" t="inlineStr">
        <is>
          <t>General Counsel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22" customWidth="1" min="3" max="3"/>
    <col width="24" customWidth="1" min="4" max="4"/>
    <col width="28" customWidth="1" min="5" max="5"/>
    <col width="28" customWidth="1" min="6" max="6"/>
    <col width="20" customWidth="1" min="7" max="7"/>
    <col width="24" customWidth="1" min="8" max="8"/>
    <col width="16" customWidth="1" min="9" max="9"/>
    <col width="18" customWidth="1" min="10" max="10"/>
  </cols>
  <sheetData>
    <row r="1" ht="28" customHeight="1">
      <c r="A1" s="44" t="inlineStr">
        <is>
          <t>🗑️ DATA MINIMIZATION, PSEUDONYMIZATION &amp; STATUTORY RETENTION SCHEDULES</t>
        </is>
      </c>
    </row>
    <row r="2">
      <c r="A2" s="2" t="inlineStr">
        <is>
          <t>Article 16 UU PDP storage limitation, NIST 800-88 cryptographic shredding, and zero-retention rules.</t>
        </is>
      </c>
    </row>
    <row r="4" ht="18" customHeight="1">
      <c r="A4" s="45" t="inlineStr">
        <is>
          <t>RETENTION POLICIES ENFORCED</t>
        </is>
      </c>
      <c r="B4" s="97" t="n"/>
      <c r="C4" s="45" t="inlineStr">
        <is>
          <t>RETENTION COMPLIANCE RATE</t>
        </is>
      </c>
      <c r="D4" s="97" t="n"/>
      <c r="E4" s="45" t="inlineStr">
        <is>
          <t>ZERO CVV RETENTION ENFORCED</t>
        </is>
      </c>
      <c r="F4" s="97" t="n"/>
      <c r="G4" s="45" t="inlineStr">
        <is>
          <t>AUDITED DISPOSAL EXECUTIONS</t>
        </is>
      </c>
      <c r="H4" s="98" t="n"/>
      <c r="I4" s="98" t="n"/>
      <c r="J4" s="97" t="n"/>
    </row>
    <row r="5" ht="22" customHeight="1">
      <c r="A5" s="64">
        <f>COUNTA(A8:A22)</f>
        <v/>
      </c>
      <c r="B5" s="97" t="n"/>
      <c r="C5" s="48">
        <f>COUNTIF(I8:I22,"Compliant")/COUNTA(I8:I22)</f>
        <v/>
      </c>
      <c r="D5" s="97" t="n"/>
      <c r="E5" s="65">
        <f>COUNTIF(D8:D22,0)</f>
        <v/>
      </c>
      <c r="F5" s="97" t="n"/>
      <c r="G5" s="66">
        <f>COUNTIF(H8:H22,"*Audit*")+COUNTIF(H8:H22,"*Cert*")</f>
        <v/>
      </c>
      <c r="H5" s="98" t="n"/>
      <c r="I5" s="98" t="n"/>
      <c r="J5" s="97" t="n"/>
    </row>
    <row r="7" ht="24" customHeight="1">
      <c r="A7" s="3" t="inlineStr">
        <is>
          <t>RETENTION ID</t>
        </is>
      </c>
      <c r="B7" s="3" t="inlineStr">
        <is>
          <t>DATASET CLASSIFICATION</t>
        </is>
      </c>
      <c r="C7" s="3" t="inlineStr">
        <is>
          <t>BUSINESS DOMAIN</t>
        </is>
      </c>
      <c r="D7" s="3" t="inlineStr">
        <is>
          <t>STATUTORY RETENTION (YEARS)</t>
        </is>
      </c>
      <c r="E7" s="3" t="inlineStr">
        <is>
          <t>SYSTEM STORAGE LOCATION</t>
        </is>
      </c>
      <c r="F7" s="3" t="inlineStr">
        <is>
          <t>DISPOSAL METHOD</t>
        </is>
      </c>
      <c r="G7" s="3" t="inlineStr">
        <is>
          <t>LAST PURGE EXECUTION</t>
        </is>
      </c>
      <c r="H7" s="3" t="inlineStr">
        <is>
          <t>PURGE AUDIT RECORD</t>
        </is>
      </c>
      <c r="I7" s="3" t="inlineStr">
        <is>
          <t>STATUS</t>
        </is>
      </c>
      <c r="J7" s="3" t="inlineStr">
        <is>
          <t>DATA ARCHIVIST</t>
        </is>
      </c>
    </row>
    <row r="8" ht="20" customHeight="1">
      <c r="A8" s="6" t="inlineStr">
        <is>
          <t>RET-01</t>
        </is>
      </c>
      <c r="B8" s="6" t="inlineStr">
        <is>
          <t>Core Customer KYC Documents &amp; NIK</t>
        </is>
      </c>
      <c r="C8" s="6" t="inlineStr">
        <is>
          <t>Retail Banking</t>
        </is>
      </c>
      <c r="D8" s="4" t="n">
        <v>10</v>
      </c>
      <c r="E8" s="6" t="inlineStr">
        <is>
          <t>Secure Cold Storage Vault</t>
        </is>
      </c>
      <c r="F8" s="6" t="inlineStr">
        <is>
          <t>Cryptographic Erase (NIST 800-88)</t>
        </is>
      </c>
      <c r="G8" s="6" t="inlineStr">
        <is>
          <t>2026-09-01</t>
        </is>
      </c>
      <c r="H8" s="6" t="inlineStr">
        <is>
          <t>Audit Log #PURGE-8841</t>
        </is>
      </c>
      <c r="I8" s="41" t="inlineStr">
        <is>
          <t>Compliant</t>
        </is>
      </c>
      <c r="J8" s="6" t="inlineStr">
        <is>
          <t>E. Santoso</t>
        </is>
      </c>
    </row>
    <row r="9" ht="20" customHeight="1">
      <c r="A9" s="9" t="inlineStr">
        <is>
          <t>RET-02</t>
        </is>
      </c>
      <c r="B9" s="9" t="inlineStr">
        <is>
          <t>Closed Banking Account Ledgers</t>
        </is>
      </c>
      <c r="C9" s="9" t="inlineStr">
        <is>
          <t>Core Banking</t>
        </is>
      </c>
      <c r="D9" s="7" t="n">
        <v>10</v>
      </c>
      <c r="E9" s="9" t="inlineStr">
        <is>
          <t>WORM Immutable Cloud S3</t>
        </is>
      </c>
      <c r="F9" s="9" t="inlineStr">
        <is>
          <t>Automated Policy Shred</t>
        </is>
      </c>
      <c r="G9" s="9" t="inlineStr">
        <is>
          <t>2026-09-01</t>
        </is>
      </c>
      <c r="H9" s="9" t="inlineStr">
        <is>
          <t>Audit Log #PURGE-8842</t>
        </is>
      </c>
      <c r="I9" s="41" t="inlineStr">
        <is>
          <t>Compliant</t>
        </is>
      </c>
      <c r="J9" s="9" t="inlineStr">
        <is>
          <t>E. Santoso</t>
        </is>
      </c>
    </row>
    <row r="10" ht="20" customHeight="1">
      <c r="A10" s="6" t="inlineStr">
        <is>
          <t>RET-03</t>
        </is>
      </c>
      <c r="B10" s="6" t="inlineStr">
        <is>
          <t>Loan Origination Rejected Applications</t>
        </is>
      </c>
      <c r="C10" s="6" t="inlineStr">
        <is>
          <t>Credit Risk</t>
        </is>
      </c>
      <c r="D10" s="4" t="n">
        <v>5</v>
      </c>
      <c r="E10" s="6" t="inlineStr">
        <is>
          <t>Risk Datamart PostgreSQL</t>
        </is>
      </c>
      <c r="F10" s="6" t="inlineStr">
        <is>
          <t>Database Record Soft-Delete</t>
        </is>
      </c>
      <c r="G10" s="6" t="inlineStr">
        <is>
          <t>2026-08-15</t>
        </is>
      </c>
      <c r="H10" s="6" t="inlineStr">
        <is>
          <t>Audit Log #PURGE-8812</t>
        </is>
      </c>
      <c r="I10" s="41" t="inlineStr">
        <is>
          <t>Compliant</t>
        </is>
      </c>
      <c r="J10" s="6" t="inlineStr">
        <is>
          <t>E. Santoso</t>
        </is>
      </c>
    </row>
    <row r="11" ht="20" customHeight="1">
      <c r="A11" s="9" t="inlineStr">
        <is>
          <t>RET-04</t>
        </is>
      </c>
      <c r="B11" s="9" t="inlineStr">
        <is>
          <t>Call Center Voice Inquiries</t>
        </is>
      </c>
      <c r="C11" s="9" t="inlineStr">
        <is>
          <t>Customer Support</t>
        </is>
      </c>
      <c r="D11" s="7" t="n">
        <v>1</v>
      </c>
      <c r="E11" s="9" t="inlineStr">
        <is>
          <t>Encrypted Object Store</t>
        </is>
      </c>
      <c r="F11" s="9" t="inlineStr">
        <is>
          <t>Automated S3 Expiration Rule</t>
        </is>
      </c>
      <c r="G11" s="9" t="inlineStr">
        <is>
          <t>2026-09-30</t>
        </is>
      </c>
      <c r="H11" s="9" t="inlineStr">
        <is>
          <t>Audit Log #PURGE-8890</t>
        </is>
      </c>
      <c r="I11" s="41" t="inlineStr">
        <is>
          <t>Compliant</t>
        </is>
      </c>
      <c r="J11" s="9" t="inlineStr">
        <is>
          <t>E. Santoso</t>
        </is>
      </c>
    </row>
    <row r="12" ht="20" customHeight="1">
      <c r="A12" s="6" t="inlineStr">
        <is>
          <t>RET-05</t>
        </is>
      </c>
      <c r="B12" s="6" t="inlineStr">
        <is>
          <t>Physical Branch Visitor Logs</t>
        </is>
      </c>
      <c r="C12" s="6" t="inlineStr">
        <is>
          <t>Corporate Security</t>
        </is>
      </c>
      <c r="D12" s="67" t="n">
        <v>0.5</v>
      </c>
      <c r="E12" s="6" t="inlineStr">
        <is>
          <t>Physical Paper &amp; Tablet DB</t>
        </is>
      </c>
      <c r="F12" s="6" t="inlineStr">
        <is>
          <t>Certified Chemical Shredding</t>
        </is>
      </c>
      <c r="G12" s="6" t="inlineStr">
        <is>
          <t>2026-09-15</t>
        </is>
      </c>
      <c r="H12" s="6" t="inlineStr">
        <is>
          <t>Certificate #SHRED-104</t>
        </is>
      </c>
      <c r="I12" s="41" t="inlineStr">
        <is>
          <t>Compliant</t>
        </is>
      </c>
      <c r="J12" s="6" t="inlineStr">
        <is>
          <t>F. Hakim</t>
        </is>
      </c>
    </row>
    <row r="13" ht="20" customHeight="1">
      <c r="A13" s="9" t="inlineStr">
        <is>
          <t>RET-06</t>
        </is>
      </c>
      <c r="B13" s="9" t="inlineStr">
        <is>
          <t>Public Website Session Logins</t>
        </is>
      </c>
      <c r="C13" s="9" t="inlineStr">
        <is>
          <t>Digital Channels</t>
        </is>
      </c>
      <c r="D13" s="68" t="n">
        <v>0.25</v>
      </c>
      <c r="E13" s="9" t="inlineStr">
        <is>
          <t>Elasticsearch Logging Grid</t>
        </is>
      </c>
      <c r="F13" s="9" t="inlineStr">
        <is>
          <t>Index Lifecycle Roll &amp; Delete</t>
        </is>
      </c>
      <c r="G13" s="9" t="inlineStr">
        <is>
          <t>2026-10-01</t>
        </is>
      </c>
      <c r="H13" s="9" t="inlineStr">
        <is>
          <t>Index Purge Automated</t>
        </is>
      </c>
      <c r="I13" s="41" t="inlineStr">
        <is>
          <t>Compliant</t>
        </is>
      </c>
      <c r="J13" s="9" t="inlineStr">
        <is>
          <t>D. Arifin</t>
        </is>
      </c>
    </row>
    <row r="14" ht="20" customHeight="1">
      <c r="A14" s="6" t="inlineStr">
        <is>
          <t>RET-07</t>
        </is>
      </c>
      <c r="B14" s="6" t="inlineStr">
        <is>
          <t>Employee Exit Interview &amp; HR Records</t>
        </is>
      </c>
      <c r="C14" s="6" t="inlineStr">
        <is>
          <t>Human Capital</t>
        </is>
      </c>
      <c r="D14" s="4" t="n">
        <v>30</v>
      </c>
      <c r="E14" s="6" t="inlineStr">
        <is>
          <t>HR Archive Documentum</t>
        </is>
      </c>
      <c r="F14" s="6" t="inlineStr">
        <is>
          <t>Retained until 2056</t>
        </is>
      </c>
      <c r="G14" s="6" t="inlineStr">
        <is>
          <t>In Retention Cycle</t>
        </is>
      </c>
      <c r="H14" s="6" t="inlineStr">
        <is>
          <t>Active Policy Hold</t>
        </is>
      </c>
      <c r="I14" s="41" t="inlineStr">
        <is>
          <t>Compliant</t>
        </is>
      </c>
      <c r="J14" s="6" t="inlineStr">
        <is>
          <t>N. Permata</t>
        </is>
      </c>
    </row>
    <row r="15" ht="20" customHeight="1">
      <c r="A15" s="9" t="inlineStr">
        <is>
          <t>RET-08</t>
        </is>
      </c>
      <c r="B15" s="9" t="inlineStr">
        <is>
          <t>Whistleblowing Investigation Evidence</t>
        </is>
      </c>
      <c r="C15" s="9" t="inlineStr">
        <is>
          <t>Audit &amp; Legal</t>
        </is>
      </c>
      <c r="D15" s="7" t="n">
        <v>5</v>
      </c>
      <c r="E15" s="9" t="inlineStr">
        <is>
          <t>Encrypted Offline Air-gap</t>
        </is>
      </c>
      <c r="F15" s="9" t="inlineStr">
        <is>
          <t>DoD 5220.22-M Wipe</t>
        </is>
      </c>
      <c r="G15" s="9" t="inlineStr">
        <is>
          <t>2026-07-20</t>
        </is>
      </c>
      <c r="H15" s="9" t="inlineStr">
        <is>
          <t>Audit Log #PURGE-8710</t>
        </is>
      </c>
      <c r="I15" s="41" t="inlineStr">
        <is>
          <t>Compliant</t>
        </is>
      </c>
      <c r="J15" s="9" t="inlineStr">
        <is>
          <t>L. Wijaya</t>
        </is>
      </c>
    </row>
    <row r="16" ht="20" customHeight="1">
      <c r="A16" s="6" t="inlineStr">
        <is>
          <t>RET-09</t>
        </is>
      </c>
      <c r="B16" s="6" t="inlineStr">
        <is>
          <t>ATM CCTV Surveillance Video Footage</t>
        </is>
      </c>
      <c r="C16" s="6" t="inlineStr">
        <is>
          <t>Physical Security</t>
        </is>
      </c>
      <c r="D16" s="67" t="n">
        <v>0.16</v>
      </c>
      <c r="E16" s="6" t="inlineStr">
        <is>
          <t>Network Video Recorder (NVR)</t>
        </is>
      </c>
      <c r="F16" s="6" t="inlineStr">
        <is>
          <t>FIFO Overwrite 60 Days</t>
        </is>
      </c>
      <c r="G16" s="6" t="inlineStr">
        <is>
          <t>2026-10-10</t>
        </is>
      </c>
      <c r="H16" s="6" t="inlineStr">
        <is>
          <t>Automated Loop</t>
        </is>
      </c>
      <c r="I16" s="41" t="inlineStr">
        <is>
          <t>Compliant</t>
        </is>
      </c>
      <c r="J16" s="6" t="inlineStr">
        <is>
          <t>F. Hakim</t>
        </is>
      </c>
    </row>
    <row r="17" ht="20" customHeight="1">
      <c r="A17" s="9" t="inlineStr">
        <is>
          <t>RET-10</t>
        </is>
      </c>
      <c r="B17" s="9" t="inlineStr">
        <is>
          <t>Customer Credit Card CVV / CVC</t>
        </is>
      </c>
      <c r="C17" s="9" t="inlineStr">
        <is>
          <t>Payment Gateway</t>
        </is>
      </c>
      <c r="D17" s="68" t="n">
        <v>0</v>
      </c>
      <c r="E17" s="9" t="inlineStr">
        <is>
          <t>Zero Storage (Ephemeral RAM)</t>
        </is>
      </c>
      <c r="F17" s="9" t="inlineStr">
        <is>
          <t>Instant RAM Flush Post-Auth</t>
        </is>
      </c>
      <c r="G17" s="9" t="inlineStr">
        <is>
          <t>Continuous Real-time</t>
        </is>
      </c>
      <c r="H17" s="9" t="inlineStr">
        <is>
          <t>PCI-DSS Audit Attestation</t>
        </is>
      </c>
      <c r="I17" s="41" t="inlineStr">
        <is>
          <t>Compliant</t>
        </is>
      </c>
      <c r="J17" s="9" t="inlineStr">
        <is>
          <t>B. Gunawan</t>
        </is>
      </c>
    </row>
    <row r="18" ht="20" customHeight="1">
      <c r="A18" s="6" t="inlineStr">
        <is>
          <t>RET-11</t>
        </is>
      </c>
      <c r="B18" s="6" t="inlineStr">
        <is>
          <t>Job Application Resumes (Unsuccessful)</t>
        </is>
      </c>
      <c r="C18" s="6" t="inlineStr">
        <is>
          <t>HR Recruitment</t>
        </is>
      </c>
      <c r="D18" s="4" t="n">
        <v>1</v>
      </c>
      <c r="E18" s="6" t="inlineStr">
        <is>
          <t>Greenhouse ATS Portal</t>
        </is>
      </c>
      <c r="F18" s="6" t="inlineStr">
        <is>
          <t>Automated Candidate Wipe</t>
        </is>
      </c>
      <c r="G18" s="6" t="inlineStr">
        <is>
          <t>2026-09-15</t>
        </is>
      </c>
      <c r="H18" s="6" t="inlineStr">
        <is>
          <t>Audit Log #PURGE-8849</t>
        </is>
      </c>
      <c r="I18" s="41" t="inlineStr">
        <is>
          <t>Compliant</t>
        </is>
      </c>
      <c r="J18" s="6" t="inlineStr">
        <is>
          <t>N. Permata</t>
        </is>
      </c>
    </row>
    <row r="19" ht="20" customHeight="1">
      <c r="A19" s="9" t="inlineStr">
        <is>
          <t>RET-12</t>
        </is>
      </c>
      <c r="B19" s="9" t="inlineStr">
        <is>
          <t>Marketing Email Click &amp; Open Logs</t>
        </is>
      </c>
      <c r="C19" s="9" t="inlineStr">
        <is>
          <t>Digital Marketing</t>
        </is>
      </c>
      <c r="D19" s="7" t="n">
        <v>1</v>
      </c>
      <c r="E19" s="9" t="inlineStr">
        <is>
          <t>Marketing Automation DB</t>
        </is>
      </c>
      <c r="F19" s="9" t="inlineStr">
        <is>
          <t>Batch Partition Drop</t>
        </is>
      </c>
      <c r="G19" s="9" t="inlineStr">
        <is>
          <t>2026-08-30</t>
        </is>
      </c>
      <c r="H19" s="9" t="inlineStr">
        <is>
          <t>Audit Log #PURGE-8820</t>
        </is>
      </c>
      <c r="I19" s="41" t="inlineStr">
        <is>
          <t>Compliant</t>
        </is>
      </c>
      <c r="J19" s="9" t="inlineStr">
        <is>
          <t>L. Wijaya</t>
        </is>
      </c>
    </row>
    <row r="20" ht="20" customHeight="1">
      <c r="A20" s="6" t="inlineStr">
        <is>
          <t>RET-13</t>
        </is>
      </c>
      <c r="B20" s="6" t="inlineStr">
        <is>
          <t>Mobile App Crash Dumps &amp; Stacktraces</t>
        </is>
      </c>
      <c r="C20" s="6" t="inlineStr">
        <is>
          <t>Mobile Engineering</t>
        </is>
      </c>
      <c r="D20" s="67" t="n">
        <v>0.25</v>
      </c>
      <c r="E20" s="6" t="inlineStr">
        <is>
          <t>Sentry / Firebase Crashlytics</t>
        </is>
      </c>
      <c r="F20" s="6" t="inlineStr">
        <is>
          <t>Retention Expiry 90 Days</t>
        </is>
      </c>
      <c r="G20" s="6" t="inlineStr">
        <is>
          <t>2026-10-01</t>
        </is>
      </c>
      <c r="H20" s="6" t="inlineStr">
        <is>
          <t>Automated Retention</t>
        </is>
      </c>
      <c r="I20" s="41" t="inlineStr">
        <is>
          <t>Compliant</t>
        </is>
      </c>
      <c r="J20" s="6" t="inlineStr">
        <is>
          <t>D. Arifin</t>
        </is>
      </c>
    </row>
    <row r="21" ht="20" customHeight="1">
      <c r="A21" s="9" t="inlineStr">
        <is>
          <t>RET-14</t>
        </is>
      </c>
      <c r="B21" s="9" t="inlineStr">
        <is>
          <t>Shareholder Voting Proxy Ballots</t>
        </is>
      </c>
      <c r="C21" s="9" t="inlineStr">
        <is>
          <t>Corporate Secretary</t>
        </is>
      </c>
      <c r="D21" s="7" t="n">
        <v>5</v>
      </c>
      <c r="E21" s="9" t="inlineStr">
        <is>
          <t>Legal Physical Archive</t>
        </is>
      </c>
      <c r="F21" s="9" t="inlineStr">
        <is>
          <t>Certified Shredding</t>
        </is>
      </c>
      <c r="G21" s="9" t="inlineStr">
        <is>
          <t>2026-06-30</t>
        </is>
      </c>
      <c r="H21" s="9" t="inlineStr">
        <is>
          <t>Certificate #SHRED-098</t>
        </is>
      </c>
      <c r="I21" s="41" t="inlineStr">
        <is>
          <t>Compliant</t>
        </is>
      </c>
      <c r="J21" s="9" t="inlineStr">
        <is>
          <t>L. Wijaya</t>
        </is>
      </c>
    </row>
    <row r="22" ht="20" customHeight="1">
      <c r="A22" s="6" t="inlineStr">
        <is>
          <t>RET-15</t>
        </is>
      </c>
      <c r="B22" s="6" t="inlineStr">
        <is>
          <t>Biometric Trial Enrollment Hashes</t>
        </is>
      </c>
      <c r="C22" s="6" t="inlineStr">
        <is>
          <t>Identity Innovation Lab</t>
        </is>
      </c>
      <c r="D22" s="67" t="n">
        <v>0.5</v>
      </c>
      <c r="E22" s="6" t="inlineStr">
        <is>
          <t>Lab MongoDB Enclave</t>
        </is>
      </c>
      <c r="F22" s="6" t="inlineStr">
        <is>
          <t>Database Drop Collection</t>
        </is>
      </c>
      <c r="G22" s="6" t="inlineStr">
        <is>
          <t>2026-09-10</t>
        </is>
      </c>
      <c r="H22" s="6" t="inlineStr">
        <is>
          <t>Audit Log #PURGE-8835</t>
        </is>
      </c>
      <c r="I22" s="41" t="inlineStr">
        <is>
          <t>Compliant</t>
        </is>
      </c>
      <c r="J22" s="6" t="inlineStr">
        <is>
          <t>R. Hidayat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4" customWidth="1" min="3" max="3"/>
    <col width="28" customWidth="1" min="4" max="4"/>
    <col width="26" customWidth="1" min="5" max="5"/>
    <col width="24" customWidth="1" min="6" max="6"/>
    <col width="18" customWidth="1" min="7" max="7"/>
    <col width="18" customWidth="1" min="8" max="8"/>
    <col width="20" customWidth="1" min="9" max="9"/>
  </cols>
  <sheetData>
    <row r="1" ht="28" customHeight="1">
      <c r="A1" s="44" t="inlineStr">
        <is>
          <t>🏗️ PRIVACY-BY-DESIGN (PbD) &amp; DEFAULT ARCHITECTURE IN SOFTWARE SDLC</t>
        </is>
      </c>
    </row>
    <row r="2">
      <c r="A2" s="2" t="inlineStr">
        <is>
          <t>Stage-gate privacy evaluations, encryption at rest verification, and synthetic test data isolation.</t>
        </is>
      </c>
    </row>
    <row r="4" ht="18" customHeight="1">
      <c r="A4" s="45" t="inlineStr">
        <is>
          <t>ENGINEERING PROJECTS AUDITED</t>
        </is>
      </c>
      <c r="B4" s="97" t="n"/>
      <c r="C4" s="45" t="inlineStr">
        <is>
          <t>PRIVACY-BY-DESIGN PASS RATE</t>
        </is>
      </c>
      <c r="D4" s="97" t="n"/>
      <c r="E4" s="45" t="inlineStr">
        <is>
          <t>ENCRYPTION AT REST ENFORCED</t>
        </is>
      </c>
      <c r="F4" s="97" t="n"/>
      <c r="G4" s="45" t="inlineStr">
        <is>
          <t>SYNTHETIC TEST DATA COMPLIANCE</t>
        </is>
      </c>
      <c r="H4" s="98" t="n"/>
      <c r="I4" s="97" t="n"/>
    </row>
    <row r="5" ht="22" customHeight="1">
      <c r="A5" s="69">
        <f>COUNTA(A8:A22)</f>
        <v/>
      </c>
      <c r="B5" s="97" t="n"/>
      <c r="C5" s="48">
        <f>COUNTIF(G8:G22,"Approved")/COUNTA(G8:G22)</f>
        <v/>
      </c>
      <c r="D5" s="97" t="n"/>
      <c r="E5" s="48">
        <f>COUNTIF(E8:E22,"Enforced*")/COUNTA(E8:E22)</f>
        <v/>
      </c>
      <c r="F5" s="97" t="n"/>
      <c r="G5" s="48">
        <f>COUNTIF(F8:F22,"Yes*")/COUNTA(F8:F22)</f>
        <v/>
      </c>
      <c r="H5" s="98" t="n"/>
      <c r="I5" s="97" t="n"/>
    </row>
    <row r="7" ht="24" customHeight="1">
      <c r="A7" s="3" t="inlineStr">
        <is>
          <t>GATE ID</t>
        </is>
      </c>
      <c r="B7" s="3" t="inlineStr">
        <is>
          <t>ENGINEERING PROJECT / FEATURE</t>
        </is>
      </c>
      <c r="C7" s="3" t="inlineStr">
        <is>
          <t>SDLC GATE STAGE</t>
        </is>
      </c>
      <c r="D7" s="3" t="inlineStr">
        <is>
          <t>DATA MINIMIZATION VERIFIED</t>
        </is>
      </c>
      <c r="E7" s="3" t="inlineStr">
        <is>
          <t>ENCRYPTION AT REST (AES-256)</t>
        </is>
      </c>
      <c r="F7" s="3" t="inlineStr">
        <is>
          <t>SYNTHETIC TEST DATA USED</t>
        </is>
      </c>
      <c r="G7" s="3" t="inlineStr">
        <is>
          <t>DPO SIGN-OFF GATE</t>
        </is>
      </c>
      <c r="H7" s="3" t="inlineStr">
        <is>
          <t>PRIVACY RISK STATUS</t>
        </is>
      </c>
      <c r="I7" s="3" t="inlineStr">
        <is>
          <t>LEAD SYSTEM ARCHITECT</t>
        </is>
      </c>
    </row>
    <row r="8" ht="20" customHeight="1">
      <c r="A8" s="6" t="inlineStr">
        <is>
          <t>PBD-01</t>
        </is>
      </c>
      <c r="B8" s="6" t="inlineStr">
        <is>
          <t>Mobile Banking QRIS Cross-Border</t>
        </is>
      </c>
      <c r="C8" s="6" t="inlineStr">
        <is>
          <t>Release Gate (Pre-Prod)</t>
        </is>
      </c>
      <c r="D8" s="6" t="inlineStr">
        <is>
          <t>Yes - Minimal Tokens</t>
        </is>
      </c>
      <c r="E8" s="6" t="inlineStr">
        <is>
          <t>Enforced (AWS KMS)</t>
        </is>
      </c>
      <c r="F8" s="6" t="inlineStr">
        <is>
          <t>Yes - 100% Mock Data</t>
        </is>
      </c>
      <c r="G8" s="6" t="inlineStr">
        <is>
          <t>Approved</t>
        </is>
      </c>
      <c r="H8" s="41" t="inlineStr">
        <is>
          <t>Optimal</t>
        </is>
      </c>
      <c r="I8" s="6" t="inlineStr">
        <is>
          <t>D. Arifin</t>
        </is>
      </c>
    </row>
    <row r="9" ht="20" customHeight="1">
      <c r="A9" s="9" t="inlineStr">
        <is>
          <t>PBD-02</t>
        </is>
      </c>
      <c r="B9" s="9" t="inlineStr">
        <is>
          <t>Instant Personal Loan v3.0</t>
        </is>
      </c>
      <c r="C9" s="9" t="inlineStr">
        <is>
          <t>Release Gate (Pre-Prod)</t>
        </is>
      </c>
      <c r="D9" s="9" t="inlineStr">
        <is>
          <t>Yes - Scoped Data Only</t>
        </is>
      </c>
      <c r="E9" s="9" t="inlineStr">
        <is>
          <t>Enforced (Vault Key)</t>
        </is>
      </c>
      <c r="F9" s="9" t="inlineStr">
        <is>
          <t>Yes - 100% Mock Data</t>
        </is>
      </c>
      <c r="G9" s="9" t="inlineStr">
        <is>
          <t>Approved</t>
        </is>
      </c>
      <c r="H9" s="41" t="inlineStr">
        <is>
          <t>Optimal</t>
        </is>
      </c>
      <c r="I9" s="9" t="inlineStr">
        <is>
          <t>D. Arifin</t>
        </is>
      </c>
    </row>
    <row r="10" ht="20" customHeight="1">
      <c r="A10" s="6" t="inlineStr">
        <is>
          <t>PBD-03</t>
        </is>
      </c>
      <c r="B10" s="6" t="inlineStr">
        <is>
          <t>AI Customer Care Voicebot</t>
        </is>
      </c>
      <c r="C10" s="6" t="inlineStr">
        <is>
          <t>Architecture Design Review</t>
        </is>
      </c>
      <c r="D10" s="6" t="inlineStr">
        <is>
          <t>In Review - Voice Redaction</t>
        </is>
      </c>
      <c r="E10" s="6" t="inlineStr">
        <is>
          <t>Enforced (AES-256)</t>
        </is>
      </c>
      <c r="F10" s="6" t="inlineStr">
        <is>
          <t>Yes - Synthetic Voice</t>
        </is>
      </c>
      <c r="G10" s="6" t="inlineStr">
        <is>
          <t>In Review</t>
        </is>
      </c>
      <c r="H10" s="42" t="inlineStr">
        <is>
          <t>In Review</t>
        </is>
      </c>
      <c r="I10" s="6" t="inlineStr">
        <is>
          <t>S. Rahardjo</t>
        </is>
      </c>
    </row>
    <row r="11" ht="20" customHeight="1">
      <c r="A11" s="9" t="inlineStr">
        <is>
          <t>PBD-04</t>
        </is>
      </c>
      <c r="B11" s="9" t="inlineStr">
        <is>
          <t>Open Banking Account Aggregator</t>
        </is>
      </c>
      <c r="C11" s="9" t="inlineStr">
        <is>
          <t>Testing &amp; QA Stage</t>
        </is>
      </c>
      <c r="D11" s="9" t="inlineStr">
        <is>
          <t>Yes - Consent Scope Token</t>
        </is>
      </c>
      <c r="E11" s="9" t="inlineStr">
        <is>
          <t>Enforced (Azure KeyVault)</t>
        </is>
      </c>
      <c r="F11" s="9" t="inlineStr">
        <is>
          <t>Yes - Mock Accounts</t>
        </is>
      </c>
      <c r="G11" s="9" t="inlineStr">
        <is>
          <t>Approved</t>
        </is>
      </c>
      <c r="H11" s="41" t="inlineStr">
        <is>
          <t>Optimal</t>
        </is>
      </c>
      <c r="I11" s="9" t="inlineStr">
        <is>
          <t>B. Gunawan</t>
        </is>
      </c>
    </row>
    <row r="12" ht="20" customHeight="1">
      <c r="A12" s="6" t="inlineStr">
        <is>
          <t>PBD-05</t>
        </is>
      </c>
      <c r="B12" s="6" t="inlineStr">
        <is>
          <t>Credit Card E-Statement Generator</t>
        </is>
      </c>
      <c r="C12" s="6" t="inlineStr">
        <is>
          <t>Release Gate (Pre-Prod)</t>
        </is>
      </c>
      <c r="D12" s="6" t="inlineStr">
        <is>
          <t>Yes - Masked Account No</t>
        </is>
      </c>
      <c r="E12" s="6" t="inlineStr">
        <is>
          <t>Enforced (PDF 256-bit)</t>
        </is>
      </c>
      <c r="F12" s="6" t="inlineStr">
        <is>
          <t>Yes - Masked Fixtures</t>
        </is>
      </c>
      <c r="G12" s="6" t="inlineStr">
        <is>
          <t>Approved</t>
        </is>
      </c>
      <c r="H12" s="41" t="inlineStr">
        <is>
          <t>Optimal</t>
        </is>
      </c>
      <c r="I12" s="6" t="inlineStr">
        <is>
          <t>B. Gunawan</t>
        </is>
      </c>
    </row>
    <row r="13" ht="20" customHeight="1">
      <c r="A13" s="9" t="inlineStr">
        <is>
          <t>PBD-06</t>
        </is>
      </c>
      <c r="B13" s="9" t="inlineStr">
        <is>
          <t>Branch Tablet Assisted Onboarding</t>
        </is>
      </c>
      <c r="C13" s="9" t="inlineStr">
        <is>
          <t>Architecture Design Review</t>
        </is>
      </c>
      <c r="D13" s="9" t="inlineStr">
        <is>
          <t>Yes - Real-time Ephemeral</t>
        </is>
      </c>
      <c r="E13" s="9" t="inlineStr">
        <is>
          <t>Enforced (Local Secure)</t>
        </is>
      </c>
      <c r="F13" s="9" t="inlineStr">
        <is>
          <t>Yes - Mock Leads</t>
        </is>
      </c>
      <c r="G13" s="9" t="inlineStr">
        <is>
          <t>Approved</t>
        </is>
      </c>
      <c r="H13" s="41" t="inlineStr">
        <is>
          <t>Optimal</t>
        </is>
      </c>
      <c r="I13" s="9" t="inlineStr">
        <is>
          <t>F. Hakim</t>
        </is>
      </c>
    </row>
    <row r="14" ht="20" customHeight="1">
      <c r="A14" s="6" t="inlineStr">
        <is>
          <t>PBD-07</t>
        </is>
      </c>
      <c r="B14" s="6" t="inlineStr">
        <is>
          <t>Corporate Treasury Portal Redesign</t>
        </is>
      </c>
      <c r="C14" s="6" t="inlineStr">
        <is>
          <t>Development Sprint 4</t>
        </is>
      </c>
      <c r="D14" s="6" t="inlineStr">
        <is>
          <t>Yes - Role-Based Scopes</t>
        </is>
      </c>
      <c r="E14" s="6" t="inlineStr">
        <is>
          <t>Enforced (Oracle TDE)</t>
        </is>
      </c>
      <c r="F14" s="6" t="inlineStr">
        <is>
          <t>Yes - Synthetic Books</t>
        </is>
      </c>
      <c r="G14" s="6" t="inlineStr">
        <is>
          <t>Approved</t>
        </is>
      </c>
      <c r="H14" s="41" t="inlineStr">
        <is>
          <t>Optimal</t>
        </is>
      </c>
      <c r="I14" s="6" t="inlineStr">
        <is>
          <t>H. Wibowo</t>
        </is>
      </c>
    </row>
    <row r="15" ht="20" customHeight="1">
      <c r="A15" s="9" t="inlineStr">
        <is>
          <t>PBD-08</t>
        </is>
      </c>
      <c r="B15" s="9" t="inlineStr">
        <is>
          <t>Mobile App Biometric Auth SDK</t>
        </is>
      </c>
      <c r="C15" s="9" t="inlineStr">
        <is>
          <t>Release Gate (Pre-Prod)</t>
        </is>
      </c>
      <c r="D15" s="9" t="inlineStr">
        <is>
          <t>Yes - Hardware Enclave Only</t>
        </is>
      </c>
      <c r="E15" s="9" t="inlineStr">
        <is>
          <t>Enforced (Apple/Android Key)</t>
        </is>
      </c>
      <c r="F15" s="9" t="inlineStr">
        <is>
          <t>Yes - Unit Harness</t>
        </is>
      </c>
      <c r="G15" s="9" t="inlineStr">
        <is>
          <t>Approved</t>
        </is>
      </c>
      <c r="H15" s="41" t="inlineStr">
        <is>
          <t>Optimal</t>
        </is>
      </c>
      <c r="I15" s="9" t="inlineStr">
        <is>
          <t>D. Arifin</t>
        </is>
      </c>
    </row>
    <row r="16" ht="20" customHeight="1">
      <c r="A16" s="6" t="inlineStr">
        <is>
          <t>PBD-09</t>
        </is>
      </c>
      <c r="B16" s="6" t="inlineStr">
        <is>
          <t>Customer 360 CDP Aggregation</t>
        </is>
      </c>
      <c r="C16" s="6" t="inlineStr">
        <is>
          <t>Architecture Design Review</t>
        </is>
      </c>
      <c r="D16" s="6" t="inlineStr">
        <is>
          <t>In Review - Re-identification</t>
        </is>
      </c>
      <c r="E16" s="6" t="inlineStr">
        <is>
          <t>Enforced (BigQuery CMEK)</t>
        </is>
      </c>
      <c r="F16" s="6" t="inlineStr">
        <is>
          <t>In Review - Partial Mask</t>
        </is>
      </c>
      <c r="G16" s="6" t="inlineStr">
        <is>
          <t>In Review</t>
        </is>
      </c>
      <c r="H16" s="42" t="inlineStr">
        <is>
          <t>In Review</t>
        </is>
      </c>
      <c r="I16" s="6" t="inlineStr">
        <is>
          <t>T. Prasetyo</t>
        </is>
      </c>
    </row>
    <row r="17" ht="20" customHeight="1">
      <c r="A17" s="9" t="inlineStr">
        <is>
          <t>PBD-10</t>
        </is>
      </c>
      <c r="B17" s="9" t="inlineStr">
        <is>
          <t>Automated Tax E-Invoicing Engine</t>
        </is>
      </c>
      <c r="C17" s="9" t="inlineStr">
        <is>
          <t>Testing &amp; QA Stage</t>
        </is>
      </c>
      <c r="D17" s="9" t="inlineStr">
        <is>
          <t>Yes - Minimal NPWP Data</t>
        </is>
      </c>
      <c r="E17" s="9" t="inlineStr">
        <is>
          <t>Enforced (Postgres TDE)</t>
        </is>
      </c>
      <c r="F17" s="9" t="inlineStr">
        <is>
          <t>Yes - Synthetic VAT</t>
        </is>
      </c>
      <c r="G17" s="9" t="inlineStr">
        <is>
          <t>Approved</t>
        </is>
      </c>
      <c r="H17" s="41" t="inlineStr">
        <is>
          <t>Optimal</t>
        </is>
      </c>
      <c r="I17" s="9" t="inlineStr">
        <is>
          <t>E. Santoso</t>
        </is>
      </c>
    </row>
    <row r="18" ht="20" customHeight="1">
      <c r="A18" s="6" t="inlineStr">
        <is>
          <t>PBD-11</t>
        </is>
      </c>
      <c r="B18" s="6" t="inlineStr">
        <is>
          <t>Anti-Fraud Machine Learning Engine</t>
        </is>
      </c>
      <c r="C18" s="6" t="inlineStr">
        <is>
          <t>Release Gate (Pre-Prod)</t>
        </is>
      </c>
      <c r="D18" s="6" t="inlineStr">
        <is>
          <t>Yes - Hash Features Only</t>
        </is>
      </c>
      <c r="E18" s="6" t="inlineStr">
        <is>
          <t>Enforced (Encrypted S3)</t>
        </is>
      </c>
      <c r="F18" s="6" t="inlineStr">
        <is>
          <t>Yes - Anonymized Graph</t>
        </is>
      </c>
      <c r="G18" s="6" t="inlineStr">
        <is>
          <t>Approved</t>
        </is>
      </c>
      <c r="H18" s="41" t="inlineStr">
        <is>
          <t>Optimal</t>
        </is>
      </c>
      <c r="I18" s="6" t="inlineStr">
        <is>
          <t>R. Hidayat</t>
        </is>
      </c>
    </row>
    <row r="19" ht="20" customHeight="1">
      <c r="A19" s="9" t="inlineStr">
        <is>
          <t>PBD-12</t>
        </is>
      </c>
      <c r="B19" s="9" t="inlineStr">
        <is>
          <t>HR Self-Service Leave &amp; Claim App</t>
        </is>
      </c>
      <c r="C19" s="9" t="inlineStr">
        <is>
          <t>Release Gate (Pre-Prod)</t>
        </is>
      </c>
      <c r="D19" s="9" t="inlineStr">
        <is>
          <t>Yes - Strict Need-to-Know</t>
        </is>
      </c>
      <c r="E19" s="9" t="inlineStr">
        <is>
          <t>Enforced (Workday Cloud)</t>
        </is>
      </c>
      <c r="F19" s="9" t="inlineStr">
        <is>
          <t>Yes - Sandbox Staff</t>
        </is>
      </c>
      <c r="G19" s="9" t="inlineStr">
        <is>
          <t>Approved</t>
        </is>
      </c>
      <c r="H19" s="41" t="inlineStr">
        <is>
          <t>Optimal</t>
        </is>
      </c>
      <c r="I19" s="9" t="inlineStr">
        <is>
          <t>N. Permata</t>
        </is>
      </c>
    </row>
    <row r="20" ht="20" customHeight="1">
      <c r="A20" s="6" t="inlineStr">
        <is>
          <t>PBD-13</t>
        </is>
      </c>
      <c r="B20" s="6" t="inlineStr">
        <is>
          <t>Vendor Sourcing Procurement Portal</t>
        </is>
      </c>
      <c r="C20" s="6" t="inlineStr">
        <is>
          <t>Development Sprint 2</t>
        </is>
      </c>
      <c r="D20" s="6" t="inlineStr">
        <is>
          <t>Yes - Segregated Tax ID</t>
        </is>
      </c>
      <c r="E20" s="6" t="inlineStr">
        <is>
          <t>Enforced (SQL Server TDE)</t>
        </is>
      </c>
      <c r="F20" s="6" t="inlineStr">
        <is>
          <t>Yes - Fake Vendors</t>
        </is>
      </c>
      <c r="G20" s="6" t="inlineStr">
        <is>
          <t>Approved</t>
        </is>
      </c>
      <c r="H20" s="41" t="inlineStr">
        <is>
          <t>Optimal</t>
        </is>
      </c>
      <c r="I20" s="6" t="inlineStr">
        <is>
          <t>A. Pratama</t>
        </is>
      </c>
    </row>
    <row r="21" ht="20" customHeight="1">
      <c r="A21" s="9" t="inlineStr">
        <is>
          <t>PBD-14</t>
        </is>
      </c>
      <c r="B21" s="9" t="inlineStr">
        <is>
          <t>Wealth Portfolio Robo-Advisor</t>
        </is>
      </c>
      <c r="C21" s="9" t="inlineStr">
        <is>
          <t>Testing &amp; QA Stage</t>
        </is>
      </c>
      <c r="D21" s="9" t="inlineStr">
        <is>
          <t>Yes - Risk Profile Scoped</t>
        </is>
      </c>
      <c r="E21" s="9" t="inlineStr">
        <is>
          <t>Enforced (AWS DynamoDB)</t>
        </is>
      </c>
      <c r="F21" s="9" t="inlineStr">
        <is>
          <t>Yes - Model Fixtures</t>
        </is>
      </c>
      <c r="G21" s="9" t="inlineStr">
        <is>
          <t>Approved</t>
        </is>
      </c>
      <c r="H21" s="41" t="inlineStr">
        <is>
          <t>Optimal</t>
        </is>
      </c>
      <c r="I21" s="9" t="inlineStr">
        <is>
          <t>H. Wibowo</t>
        </is>
      </c>
    </row>
    <row r="22" ht="20" customHeight="1">
      <c r="A22" s="6" t="inlineStr">
        <is>
          <t>PBD-15</t>
        </is>
      </c>
      <c r="B22" s="6" t="inlineStr">
        <is>
          <t>Student Savings Card Micro-site</t>
        </is>
      </c>
      <c r="C22" s="6" t="inlineStr">
        <is>
          <t>Architecture Design Review</t>
        </is>
      </c>
      <c r="D22" s="6" t="inlineStr">
        <is>
          <t>Yes - Zero Third-Party Tracker</t>
        </is>
      </c>
      <c r="E22" s="6" t="inlineStr">
        <is>
          <t>Enforced (Edge TLS 1.3)</t>
        </is>
      </c>
      <c r="F22" s="6" t="inlineStr">
        <is>
          <t>Yes - Mock Students</t>
        </is>
      </c>
      <c r="G22" s="6" t="inlineStr">
        <is>
          <t>Approved</t>
        </is>
      </c>
      <c r="H22" s="41" t="inlineStr">
        <is>
          <t>Optimal</t>
        </is>
      </c>
      <c r="I22" s="6" t="inlineStr">
        <is>
          <t>S. Rahardjo</t>
        </is>
      </c>
    </row>
  </sheetData>
  <mergeCells count="9">
    <mergeCell ref="A4:B4"/>
    <mergeCell ref="E4:F4"/>
    <mergeCell ref="G5:I5"/>
    <mergeCell ref="C5:D5"/>
    <mergeCell ref="A5:B5"/>
    <mergeCell ref="A1:I1"/>
    <mergeCell ref="E5:F5"/>
    <mergeCell ref="G4:I4"/>
    <mergeCell ref="C4:D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32" customWidth="1" min="3" max="3"/>
    <col width="22" customWidth="1" min="4" max="4"/>
    <col width="26" customWidth="1" min="5" max="5"/>
    <col width="22" customWidth="1" min="6" max="6"/>
    <col width="24" customWidth="1" min="7" max="7"/>
    <col width="18" customWidth="1" min="8" max="8"/>
    <col width="28" customWidth="1" min="9" max="9"/>
    <col width="18" customWidth="1" min="10" max="10"/>
  </cols>
  <sheetData>
    <row r="1" ht="28" customHeight="1">
      <c r="A1" s="44" t="inlineStr">
        <is>
          <t>🍪 COOKIE, SDK &amp; WEB TRACKER COMPLIANCE AUDIT - CONSENT PRIOR-TO-FIRE</t>
        </is>
      </c>
    </row>
    <row r="2">
      <c r="A2" s="2" t="inlineStr">
        <is>
          <t>Audit of third-party tags, marketing pixels, mobile SDKs, and enforcement of prior consent.</t>
        </is>
      </c>
    </row>
    <row r="4" ht="18" customHeight="1">
      <c r="A4" s="45" t="inlineStr">
        <is>
          <t>TRACKERS &amp; PIXELS AUDITED</t>
        </is>
      </c>
      <c r="B4" s="97" t="n"/>
      <c r="C4" s="45" t="inlineStr">
        <is>
          <t>TRACKER COMPLIANCE RATE</t>
        </is>
      </c>
      <c r="D4" s="97" t="n"/>
      <c r="E4" s="45" t="inlineStr">
        <is>
          <t>ESSENTIAL SECURITY TRACKERS</t>
        </is>
      </c>
      <c r="F4" s="97" t="n"/>
      <c r="G4" s="45" t="inlineStr">
        <is>
          <t>THIRD-PARTY ADTECH PIXELS</t>
        </is>
      </c>
      <c r="H4" s="98" t="n"/>
      <c r="I4" s="98" t="n"/>
      <c r="J4" s="97" t="n"/>
    </row>
    <row r="5" ht="22" customHeight="1">
      <c r="A5" s="70">
        <f>COUNTA(A8:A22)</f>
        <v/>
      </c>
      <c r="B5" s="97" t="n"/>
      <c r="C5" s="48">
        <f>COUNTIF(H8:H22,"Compliant")/COUNTA(H8:H22)</f>
        <v/>
      </c>
      <c r="D5" s="97" t="n"/>
      <c r="E5" s="71">
        <f>COUNTIF(G8:G22,"*Essential*")</f>
        <v/>
      </c>
      <c r="F5" s="97" t="n"/>
      <c r="G5" s="72">
        <f>COUNTIF(E8:E22,"*Advertising*")</f>
        <v/>
      </c>
      <c r="H5" s="98" t="n"/>
      <c r="I5" s="98" t="n"/>
      <c r="J5" s="97" t="n"/>
    </row>
    <row r="7" ht="24" customHeight="1">
      <c r="A7" s="3" t="inlineStr">
        <is>
          <t>TRACKER ID</t>
        </is>
      </c>
      <c r="B7" s="3" t="inlineStr">
        <is>
          <t>WEB / MOBILE PROPERTY</t>
        </is>
      </c>
      <c r="C7" s="3" t="inlineStr">
        <is>
          <t>TRACKER SCRIPT / COOKIE</t>
        </is>
      </c>
      <c r="D7" s="3" t="inlineStr">
        <is>
          <t>VENDOR / OPERATOR</t>
        </is>
      </c>
      <c r="E7" s="3" t="inlineStr">
        <is>
          <t>PURPOSE CATEGORY</t>
        </is>
      </c>
      <c r="F7" s="3" t="inlineStr">
        <is>
          <t>STORAGE LIFETIME</t>
        </is>
      </c>
      <c r="G7" s="3" t="inlineStr">
        <is>
          <t>CONSENT CATEGORY</t>
        </is>
      </c>
      <c r="H7" s="3" t="inlineStr">
        <is>
          <t>COMPLIANCE STATUS</t>
        </is>
      </c>
      <c r="I7" s="3" t="inlineStr">
        <is>
          <t>DISPOSITION AUDIT</t>
        </is>
      </c>
      <c r="J7" s="3" t="inlineStr">
        <is>
          <t>SECURITY SPECIALIST</t>
        </is>
      </c>
    </row>
    <row r="8" ht="20" customHeight="1">
      <c r="A8" s="6" t="inlineStr">
        <is>
          <t>TRK-01</t>
        </is>
      </c>
      <c r="B8" s="6" t="inlineStr">
        <is>
          <t>Corporate Banking Portal</t>
        </is>
      </c>
      <c r="C8" s="6" t="inlineStr">
        <is>
          <t>_ga / _gid Google Analytics</t>
        </is>
      </c>
      <c r="D8" s="6" t="inlineStr">
        <is>
          <t>Google LLC</t>
        </is>
      </c>
      <c r="E8" s="6" t="inlineStr">
        <is>
          <t>Analytics &amp; Performance</t>
        </is>
      </c>
      <c r="F8" s="6" t="inlineStr">
        <is>
          <t>2 Years / 24 Hours</t>
        </is>
      </c>
      <c r="G8" s="6" t="inlineStr">
        <is>
          <t>Opt-in (Non-Essential)</t>
        </is>
      </c>
      <c r="H8" s="41" t="inlineStr">
        <is>
          <t>Compliant</t>
        </is>
      </c>
      <c r="I8" s="6" t="inlineStr">
        <is>
          <t>Anonymize IP Enforced</t>
        </is>
      </c>
      <c r="J8" s="6" t="inlineStr">
        <is>
          <t>K. Hidayat</t>
        </is>
      </c>
    </row>
    <row r="9" ht="20" customHeight="1">
      <c r="A9" s="9" t="inlineStr">
        <is>
          <t>TRK-02</t>
        </is>
      </c>
      <c r="B9" s="9" t="inlineStr">
        <is>
          <t>Corporate Banking Portal</t>
        </is>
      </c>
      <c r="C9" s="9" t="inlineStr">
        <is>
          <t>JSESSIONID Core Session</t>
        </is>
      </c>
      <c r="D9" s="9" t="inlineStr">
        <is>
          <t>First-Party In-House</t>
        </is>
      </c>
      <c r="E9" s="9" t="inlineStr">
        <is>
          <t>Strictly Essential</t>
        </is>
      </c>
      <c r="F9" s="9" t="inlineStr">
        <is>
          <t>Session Expiry</t>
        </is>
      </c>
      <c r="G9" s="9" t="inlineStr">
        <is>
          <t>Exempt from Consent</t>
        </is>
      </c>
      <c r="H9" s="41" t="inlineStr">
        <is>
          <t>Compliant</t>
        </is>
      </c>
      <c r="I9" s="9" t="inlineStr">
        <is>
          <t>Secure HttpOnly Flagged</t>
        </is>
      </c>
      <c r="J9" s="9" t="inlineStr">
        <is>
          <t>K. Hidayat</t>
        </is>
      </c>
    </row>
    <row r="10" ht="20" customHeight="1">
      <c r="A10" s="6" t="inlineStr">
        <is>
          <t>TRK-03</t>
        </is>
      </c>
      <c r="B10" s="6" t="inlineStr">
        <is>
          <t>Corporate Banking Portal</t>
        </is>
      </c>
      <c r="C10" s="6" t="inlineStr">
        <is>
          <t>__cf_bm Cloudflare Bot Mitigation</t>
        </is>
      </c>
      <c r="D10" s="6" t="inlineStr">
        <is>
          <t>Cloudflare Inc.</t>
        </is>
      </c>
      <c r="E10" s="6" t="inlineStr">
        <is>
          <t>Strictly Essential Security</t>
        </is>
      </c>
      <c r="F10" s="6" t="inlineStr">
        <is>
          <t>30 Minutes</t>
        </is>
      </c>
      <c r="G10" s="6" t="inlineStr">
        <is>
          <t>Exempt from Consent</t>
        </is>
      </c>
      <c r="H10" s="41" t="inlineStr">
        <is>
          <t>Compliant</t>
        </is>
      </c>
      <c r="I10" s="6" t="inlineStr">
        <is>
          <t>Signed Cryptographic Token</t>
        </is>
      </c>
      <c r="J10" s="6" t="inlineStr">
        <is>
          <t>K. Hidayat</t>
        </is>
      </c>
    </row>
    <row r="11" ht="20" customHeight="1">
      <c r="A11" s="9" t="inlineStr">
        <is>
          <t>TRK-04</t>
        </is>
      </c>
      <c r="B11" s="9" t="inlineStr">
        <is>
          <t>Retail Banking Public Site</t>
        </is>
      </c>
      <c r="C11" s="9" t="inlineStr">
        <is>
          <t>_fbp Meta Facebook Pixel</t>
        </is>
      </c>
      <c r="D11" s="9" t="inlineStr">
        <is>
          <t>Meta Platforms Inc.</t>
        </is>
      </c>
      <c r="E11" s="9" t="inlineStr">
        <is>
          <t>Targeted Advertising</t>
        </is>
      </c>
      <c r="F11" s="9" t="inlineStr">
        <is>
          <t>90 Days</t>
        </is>
      </c>
      <c r="G11" s="9" t="inlineStr">
        <is>
          <t>Opt-in (Non-Essential)</t>
        </is>
      </c>
      <c r="H11" s="41" t="inlineStr">
        <is>
          <t>Compliant</t>
        </is>
      </c>
      <c r="I11" s="9" t="inlineStr">
        <is>
          <t>Blocked Prior to Consent</t>
        </is>
      </c>
      <c r="J11" s="9" t="inlineStr">
        <is>
          <t>K. Hidayat</t>
        </is>
      </c>
    </row>
    <row r="12" ht="20" customHeight="1">
      <c r="A12" s="6" t="inlineStr">
        <is>
          <t>TRK-05</t>
        </is>
      </c>
      <c r="B12" s="6" t="inlineStr">
        <is>
          <t>Retail Banking Public Site</t>
        </is>
      </c>
      <c r="C12" s="6" t="inlineStr">
        <is>
          <t>IDE / test_cookie DoubleClick</t>
        </is>
      </c>
      <c r="D12" s="6" t="inlineStr">
        <is>
          <t>Google LLC</t>
        </is>
      </c>
      <c r="E12" s="6" t="inlineStr">
        <is>
          <t>Targeted Advertising</t>
        </is>
      </c>
      <c r="F12" s="6" t="inlineStr">
        <is>
          <t>13 Months</t>
        </is>
      </c>
      <c r="G12" s="6" t="inlineStr">
        <is>
          <t>Opt-in (Non-Essential)</t>
        </is>
      </c>
      <c r="H12" s="41" t="inlineStr">
        <is>
          <t>Compliant</t>
        </is>
      </c>
      <c r="I12" s="6" t="inlineStr">
        <is>
          <t>Consent Banner Required</t>
        </is>
      </c>
      <c r="J12" s="6" t="inlineStr">
        <is>
          <t>K. Hidayat</t>
        </is>
      </c>
    </row>
    <row r="13" ht="20" customHeight="1">
      <c r="A13" s="9" t="inlineStr">
        <is>
          <t>TRK-06</t>
        </is>
      </c>
      <c r="B13" s="9" t="inlineStr">
        <is>
          <t>Retail Banking Public Site</t>
        </is>
      </c>
      <c r="C13" s="9" t="inlineStr">
        <is>
          <t>Hotjar Heatmap Recording</t>
        </is>
      </c>
      <c r="D13" s="9" t="inlineStr">
        <is>
          <t>Hotjar Ltd.</t>
        </is>
      </c>
      <c r="E13" s="9" t="inlineStr">
        <is>
          <t>User Experience Analytics</t>
        </is>
      </c>
      <c r="F13" s="9" t="inlineStr">
        <is>
          <t>365 Days</t>
        </is>
      </c>
      <c r="G13" s="9" t="inlineStr">
        <is>
          <t>Opt-in (Non-Essential)</t>
        </is>
      </c>
      <c r="H13" s="41" t="inlineStr">
        <is>
          <t>Compliant</t>
        </is>
      </c>
      <c r="I13" s="9" t="inlineStr">
        <is>
          <t>All Input Keystrokes Masked</t>
        </is>
      </c>
      <c r="J13" s="9" t="inlineStr">
        <is>
          <t>K. Hidayat</t>
        </is>
      </c>
    </row>
    <row r="14" ht="20" customHeight="1">
      <c r="A14" s="6" t="inlineStr">
        <is>
          <t>TRK-07</t>
        </is>
      </c>
      <c r="B14" s="6" t="inlineStr">
        <is>
          <t>Mobile Banking App iOS</t>
        </is>
      </c>
      <c r="C14" s="6" t="inlineStr">
        <is>
          <t>Google Firebase Crashlytics</t>
        </is>
      </c>
      <c r="D14" s="6" t="inlineStr">
        <is>
          <t>Google LLC</t>
        </is>
      </c>
      <c r="E14" s="6" t="inlineStr">
        <is>
          <t>Error &amp; Crash Diagnostics</t>
        </is>
      </c>
      <c r="F14" s="6" t="inlineStr">
        <is>
          <t>Persistent App</t>
        </is>
      </c>
      <c r="G14" s="6" t="inlineStr">
        <is>
          <t>Strictly Essential</t>
        </is>
      </c>
      <c r="H14" s="41" t="inlineStr">
        <is>
          <t>Compliant</t>
        </is>
      </c>
      <c r="I14" s="6" t="inlineStr">
        <is>
          <t>Zero PII Transmitted</t>
        </is>
      </c>
      <c r="J14" s="6" t="inlineStr">
        <is>
          <t>D. Arifin</t>
        </is>
      </c>
    </row>
    <row r="15" ht="20" customHeight="1">
      <c r="A15" s="9" t="inlineStr">
        <is>
          <t>TRK-08</t>
        </is>
      </c>
      <c r="B15" s="9" t="inlineStr">
        <is>
          <t>Mobile Banking App iOS</t>
        </is>
      </c>
      <c r="C15" s="9" t="inlineStr">
        <is>
          <t>AppsFlyer Attribution SDK</t>
        </is>
      </c>
      <c r="D15" s="9" t="inlineStr">
        <is>
          <t>AppsFlyer Ltd.</t>
        </is>
      </c>
      <c r="E15" s="9" t="inlineStr">
        <is>
          <t>Marketing Attribution</t>
        </is>
      </c>
      <c r="F15" s="9" t="inlineStr">
        <is>
          <t>Advertising ID</t>
        </is>
      </c>
      <c r="G15" s="9" t="inlineStr">
        <is>
          <t>Opt-in (Non-Essential)</t>
        </is>
      </c>
      <c r="H15" s="41" t="inlineStr">
        <is>
          <t>Compliant</t>
        </is>
      </c>
      <c r="I15" s="9" t="inlineStr">
        <is>
          <t>Apple ATT Prompt Enforced</t>
        </is>
      </c>
      <c r="J15" s="9" t="inlineStr">
        <is>
          <t>D. Arifin</t>
        </is>
      </c>
    </row>
    <row r="16" ht="20" customHeight="1">
      <c r="A16" s="6" t="inlineStr">
        <is>
          <t>TRK-09</t>
        </is>
      </c>
      <c r="B16" s="6" t="inlineStr">
        <is>
          <t>Mobile Banking App Android</t>
        </is>
      </c>
      <c r="C16" s="6" t="inlineStr">
        <is>
          <t>Branch.io Deep Link SDK</t>
        </is>
      </c>
      <c r="D16" s="6" t="inlineStr">
        <is>
          <t>Branch Metrics</t>
        </is>
      </c>
      <c r="E16" s="6" t="inlineStr">
        <is>
          <t>Deep Linking &amp; Routing</t>
        </is>
      </c>
      <c r="F16" s="6" t="inlineStr">
        <is>
          <t>Device ID Hash</t>
        </is>
      </c>
      <c r="G16" s="6" t="inlineStr">
        <is>
          <t>Opt-in (Non-Essential)</t>
        </is>
      </c>
      <c r="H16" s="41" t="inlineStr">
        <is>
          <t>Compliant</t>
        </is>
      </c>
      <c r="I16" s="6" t="inlineStr">
        <is>
          <t>Hardware ID Scrubbed</t>
        </is>
      </c>
      <c r="J16" s="6" t="inlineStr">
        <is>
          <t>D. Arifin</t>
        </is>
      </c>
    </row>
    <row r="17" ht="20" customHeight="1">
      <c r="A17" s="9" t="inlineStr">
        <is>
          <t>TRK-10</t>
        </is>
      </c>
      <c r="B17" s="9" t="inlineStr">
        <is>
          <t>Retail E-Commerce Checkout</t>
        </is>
      </c>
      <c r="C17" s="9" t="inlineStr">
        <is>
          <t>TikTok Pixel Marketing Tag</t>
        </is>
      </c>
      <c r="D17" s="9" t="inlineStr">
        <is>
          <t>TikTok Pte Ltd.</t>
        </is>
      </c>
      <c r="E17" s="9" t="inlineStr">
        <is>
          <t>Targeted Retargeting</t>
        </is>
      </c>
      <c r="F17" s="9" t="inlineStr">
        <is>
          <t>13 Months</t>
        </is>
      </c>
      <c r="G17" s="9" t="inlineStr">
        <is>
          <t>Opt-in (Non-Essential)</t>
        </is>
      </c>
      <c r="H17" s="42" t="inlineStr">
        <is>
          <t>In Review</t>
        </is>
      </c>
      <c r="I17" s="9" t="inlineStr">
        <is>
          <t>Reviewing Data Flow to China</t>
        </is>
      </c>
      <c r="J17" s="9" t="inlineStr">
        <is>
          <t>K. Hidayat</t>
        </is>
      </c>
    </row>
    <row r="18" ht="20" customHeight="1">
      <c r="A18" s="6" t="inlineStr">
        <is>
          <t>TRK-11</t>
        </is>
      </c>
      <c r="B18" s="6" t="inlineStr">
        <is>
          <t>Retail E-Commerce Checkout</t>
        </is>
      </c>
      <c r="C18" s="6" t="inlineStr">
        <is>
          <t>Midtrans Payment Gateway JS</t>
        </is>
      </c>
      <c r="D18" s="6" t="inlineStr">
        <is>
          <t>PT Midtrans Indonesia</t>
        </is>
      </c>
      <c r="E18" s="6" t="inlineStr">
        <is>
          <t>Payment Checkout Essential</t>
        </is>
      </c>
      <c r="F18" s="6" t="inlineStr">
        <is>
          <t>Session Expiry</t>
        </is>
      </c>
      <c r="G18" s="6" t="inlineStr">
        <is>
          <t>Strictly Essential</t>
        </is>
      </c>
      <c r="H18" s="41" t="inlineStr">
        <is>
          <t>Compliant</t>
        </is>
      </c>
      <c r="I18" s="6" t="inlineStr">
        <is>
          <t>PCI-DSS Level 1 Validated</t>
        </is>
      </c>
      <c r="J18" s="6" t="inlineStr">
        <is>
          <t>K. Hidayat</t>
        </is>
      </c>
    </row>
    <row r="19" ht="20" customHeight="1">
      <c r="A19" s="9" t="inlineStr">
        <is>
          <t>TRK-12</t>
        </is>
      </c>
      <c r="B19" s="9" t="inlineStr">
        <is>
          <t>Investor Relations Portal</t>
        </is>
      </c>
      <c r="C19" s="9" t="inlineStr">
        <is>
          <t>LinkedIn Insight Tag</t>
        </is>
      </c>
      <c r="D19" s="9" t="inlineStr">
        <is>
          <t>LinkedIn Corporation</t>
        </is>
      </c>
      <c r="E19" s="9" t="inlineStr">
        <is>
          <t>Professional B2B Analytics</t>
        </is>
      </c>
      <c r="F19" s="9" t="inlineStr">
        <is>
          <t>90 Days</t>
        </is>
      </c>
      <c r="G19" s="9" t="inlineStr">
        <is>
          <t>Opt-in (Non-Essential)</t>
        </is>
      </c>
      <c r="H19" s="41" t="inlineStr">
        <is>
          <t>Compliant</t>
        </is>
      </c>
      <c r="I19" s="9" t="inlineStr">
        <is>
          <t>Disabled on Core Banking</t>
        </is>
      </c>
      <c r="J19" s="9" t="inlineStr">
        <is>
          <t>K. Hidayat</t>
        </is>
      </c>
    </row>
    <row r="20" ht="20" customHeight="1">
      <c r="A20" s="6" t="inlineStr">
        <is>
          <t>TRK-13</t>
        </is>
      </c>
      <c r="B20" s="6" t="inlineStr">
        <is>
          <t>Career Portal Recruitment</t>
        </is>
      </c>
      <c r="C20" s="6" t="inlineStr">
        <is>
          <t>Google Tag Manager Container</t>
        </is>
      </c>
      <c r="D20" s="6" t="inlineStr">
        <is>
          <t>Google LLC</t>
        </is>
      </c>
      <c r="E20" s="6" t="inlineStr">
        <is>
          <t>Tag Container Management</t>
        </is>
      </c>
      <c r="F20" s="6" t="inlineStr">
        <is>
          <t>N/A Container</t>
        </is>
      </c>
      <c r="G20" s="6" t="inlineStr">
        <is>
          <t>Strictly Essential</t>
        </is>
      </c>
      <c r="H20" s="41" t="inlineStr">
        <is>
          <t>Compliant</t>
        </is>
      </c>
      <c r="I20" s="6" t="inlineStr">
        <is>
          <t>Restricted Script Whitelist</t>
        </is>
      </c>
      <c r="J20" s="6" t="inlineStr">
        <is>
          <t>K. Hidayat</t>
        </is>
      </c>
    </row>
    <row r="21" ht="20" customHeight="1">
      <c r="A21" s="9" t="inlineStr">
        <is>
          <t>TRK-14</t>
        </is>
      </c>
      <c r="B21" s="9" t="inlineStr">
        <is>
          <t>Public Helpdesk FAQ Portal</t>
        </is>
      </c>
      <c r="C21" s="9" t="inlineStr">
        <is>
          <t>Zendesk Web Widget Storage</t>
        </is>
      </c>
      <c r="D21" s="9" t="inlineStr">
        <is>
          <t>Zendesk Inc.</t>
        </is>
      </c>
      <c r="E21" s="9" t="inlineStr">
        <is>
          <t>Customer Chat Widget</t>
        </is>
      </c>
      <c r="F21" s="9" t="inlineStr">
        <is>
          <t>Session Expiry</t>
        </is>
      </c>
      <c r="G21" s="9" t="inlineStr">
        <is>
          <t>Opt-in (Non-Essential)</t>
        </is>
      </c>
      <c r="H21" s="41" t="inlineStr">
        <is>
          <t>Compliant</t>
        </is>
      </c>
      <c r="I21" s="9" t="inlineStr">
        <is>
          <t>Session Storage Cleaned</t>
        </is>
      </c>
      <c r="J21" s="9" t="inlineStr">
        <is>
          <t>K. Hidayat</t>
        </is>
      </c>
    </row>
    <row r="22" ht="20" customHeight="1">
      <c r="A22" s="6" t="inlineStr">
        <is>
          <t>TRK-15</t>
        </is>
      </c>
      <c r="B22" s="6" t="inlineStr">
        <is>
          <t>Student Savings Promo Site</t>
        </is>
      </c>
      <c r="C22" s="6" t="inlineStr">
        <is>
          <t>CrazyEgg Click Tracking</t>
        </is>
      </c>
      <c r="D22" s="6" t="inlineStr">
        <is>
          <t>Crazy Egg Inc.</t>
        </is>
      </c>
      <c r="E22" s="6" t="inlineStr">
        <is>
          <t>UX Click Analytics</t>
        </is>
      </c>
      <c r="F22" s="6" t="inlineStr">
        <is>
          <t>365 Days</t>
        </is>
      </c>
      <c r="G22" s="6" t="inlineStr">
        <is>
          <t>Opt-in (Non-Essential)</t>
        </is>
      </c>
      <c r="H22" s="42" t="inlineStr">
        <is>
          <t>In Review</t>
        </is>
      </c>
      <c r="I22" s="6" t="inlineStr">
        <is>
          <t>Scheduled for Removal</t>
        </is>
      </c>
      <c r="J22" s="6" t="inlineStr">
        <is>
          <t>K. Hidayat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34" customWidth="1" min="3" max="3"/>
    <col width="16" customWidth="1" min="4" max="4"/>
    <col width="16" customWidth="1" min="5" max="5"/>
    <col width="22" customWidth="1" min="6" max="6"/>
    <col width="18" customWidth="1" min="7" max="7"/>
    <col width="22" customWidth="1" min="8" max="8"/>
    <col width="16" customWidth="1" min="9" max="9"/>
    <col width="18" customWidth="1" min="10" max="10"/>
  </cols>
  <sheetData>
    <row r="1" ht="28" customHeight="1">
      <c r="A1" s="44" t="inlineStr">
        <is>
          <t>🎓 WORKFORCE PRIVACY AWARENESS &amp; UU PDP CERTIFICATION PROGRAM</t>
        </is>
      </c>
    </row>
    <row r="2">
      <c r="A2" s="2" t="inlineStr">
        <is>
          <t>Role-based privacy training, anti-phishing simulations, and executive criminal liability awareness.</t>
        </is>
      </c>
    </row>
    <row r="4" ht="18" customHeight="1">
      <c r="A4" s="45" t="inlineStr">
        <is>
          <t>TOTAL ORGANIZATION HEADCOUNT</t>
        </is>
      </c>
      <c r="B4" s="97" t="n"/>
      <c r="C4" s="45" t="inlineStr">
        <is>
          <t>STAFF CERTIFIED IN PDP</t>
        </is>
      </c>
      <c r="D4" s="97" t="n"/>
      <c r="E4" s="45" t="inlineStr">
        <is>
          <t>OVERALL CERTIFICATION PASS RATE</t>
        </is>
      </c>
      <c r="F4" s="97" t="n"/>
      <c r="G4" s="45" t="inlineStr">
        <is>
          <t>PHISHING SIMULATION PASS RATE</t>
        </is>
      </c>
      <c r="H4" s="98" t="n"/>
      <c r="I4" s="98" t="n"/>
      <c r="J4" s="97" t="n"/>
    </row>
    <row r="5" ht="22" customHeight="1">
      <c r="A5" s="54">
        <f>SUM(D8:D22)</f>
        <v/>
      </c>
      <c r="B5" s="97" t="n"/>
      <c r="C5" s="54">
        <f>SUM(F8:F22)</f>
        <v/>
      </c>
      <c r="D5" s="97" t="n"/>
      <c r="E5" s="48">
        <f>SUM(F8:F22)/SUM(E8:E22)</f>
        <v/>
      </c>
      <c r="F5" s="97" t="n"/>
      <c r="G5" s="48">
        <f>AVERAGE(H8:H22)</f>
        <v/>
      </c>
      <c r="H5" s="98" t="n"/>
      <c r="I5" s="98" t="n"/>
      <c r="J5" s="97" t="n"/>
    </row>
    <row r="7" ht="24" customHeight="1">
      <c r="A7" s="3" t="inlineStr">
        <is>
          <t>SQUAD ID</t>
        </is>
      </c>
      <c r="B7" s="3" t="inlineStr">
        <is>
          <t>BUSINESS DEPARTMENT / SQUAD</t>
        </is>
      </c>
      <c r="C7" s="3" t="inlineStr">
        <is>
          <t>MANDATORY CURRICULUM</t>
        </is>
      </c>
      <c r="D7" s="3" t="inlineStr">
        <is>
          <t>TOTAL HEADCOUNT</t>
        </is>
      </c>
      <c r="E7" s="3" t="inlineStr">
        <is>
          <t>ENROLLED STAFF</t>
        </is>
      </c>
      <c r="F7" s="3" t="inlineStr">
        <is>
          <t>COMPLETED CERTIFICATION</t>
        </is>
      </c>
      <c r="G7" s="3" t="inlineStr">
        <is>
          <t>COMPLETION RATE %</t>
        </is>
      </c>
      <c r="H7" s="3" t="inlineStr">
        <is>
          <t>PHISHING SIMULATION PASS</t>
        </is>
      </c>
      <c r="I7" s="3" t="inlineStr">
        <is>
          <t>TRAINING STATUS</t>
        </is>
      </c>
      <c r="J7" s="3" t="inlineStr">
        <is>
          <t>HR PRIVACY LEAD</t>
        </is>
      </c>
    </row>
    <row r="8" ht="20" customHeight="1">
      <c r="A8" s="6" t="inlineStr">
        <is>
          <t>TRN-01</t>
        </is>
      </c>
      <c r="B8" s="6" t="inlineStr">
        <is>
          <t>Retail Banking Branch Tellers</t>
        </is>
      </c>
      <c r="C8" s="6" t="inlineStr">
        <is>
          <t>UU PDP Branch Customer Data Hygiene</t>
        </is>
      </c>
      <c r="D8" s="4" t="n">
        <v>450</v>
      </c>
      <c r="E8" s="4" t="n">
        <v>450</v>
      </c>
      <c r="F8" s="4" t="n">
        <v>442</v>
      </c>
      <c r="G8" s="6">
        <f>F8/E8</f>
        <v/>
      </c>
      <c r="H8" s="67" t="n">
        <v>0.985</v>
      </c>
      <c r="I8" s="41" t="inlineStr">
        <is>
          <t>Passed</t>
        </is>
      </c>
      <c r="J8" s="6" t="inlineStr">
        <is>
          <t>N. Permata</t>
        </is>
      </c>
    </row>
    <row r="9" ht="20" customHeight="1">
      <c r="A9" s="9" t="inlineStr">
        <is>
          <t>TRN-02</t>
        </is>
      </c>
      <c r="B9" s="9" t="inlineStr">
        <is>
          <t>Customer Care Center Agents</t>
        </is>
      </c>
      <c r="C9" s="9" t="inlineStr">
        <is>
          <t>DSAR Verification &amp; Phone Phishing</t>
        </is>
      </c>
      <c r="D9" s="7" t="n">
        <v>180</v>
      </c>
      <c r="E9" s="7" t="n">
        <v>180</v>
      </c>
      <c r="F9" s="7" t="n">
        <v>178</v>
      </c>
      <c r="G9" s="9">
        <f>F9/E9</f>
        <v/>
      </c>
      <c r="H9" s="68" t="n">
        <v>0.965</v>
      </c>
      <c r="I9" s="41" t="inlineStr">
        <is>
          <t>Passed</t>
        </is>
      </c>
      <c r="J9" s="9" t="inlineStr">
        <is>
          <t>N. Permata</t>
        </is>
      </c>
    </row>
    <row r="10" ht="20" customHeight="1">
      <c r="A10" s="6" t="inlineStr">
        <is>
          <t>TRN-03</t>
        </is>
      </c>
      <c r="B10" s="6" t="inlineStr">
        <is>
          <t>Software Engineering &amp; Mobile Dev</t>
        </is>
      </c>
      <c r="C10" s="6" t="inlineStr">
        <is>
          <t>Privacy-by-Design &amp; Secure Coding</t>
        </is>
      </c>
      <c r="D10" s="4" t="n">
        <v>220</v>
      </c>
      <c r="E10" s="4" t="n">
        <v>220</v>
      </c>
      <c r="F10" s="4" t="n">
        <v>215</v>
      </c>
      <c r="G10" s="6">
        <f>F10/E10</f>
        <v/>
      </c>
      <c r="H10" s="67" t="n">
        <v>0.99</v>
      </c>
      <c r="I10" s="41" t="inlineStr">
        <is>
          <t>Passed</t>
        </is>
      </c>
      <c r="J10" s="6" t="inlineStr">
        <is>
          <t>N. Permata</t>
        </is>
      </c>
    </row>
    <row r="11" ht="20" customHeight="1">
      <c r="A11" s="9" t="inlineStr">
        <is>
          <t>TRN-04</t>
        </is>
      </c>
      <c r="B11" s="9" t="inlineStr">
        <is>
          <t>Digital Marketing &amp; Growth Team</t>
        </is>
      </c>
      <c r="C11" s="9" t="inlineStr">
        <is>
          <t>Consent Rules, Cookie Law &amp; Spam</t>
        </is>
      </c>
      <c r="D11" s="7" t="n">
        <v>45</v>
      </c>
      <c r="E11" s="7" t="n">
        <v>45</v>
      </c>
      <c r="F11" s="7" t="n">
        <v>45</v>
      </c>
      <c r="G11" s="9">
        <f>F11/E11</f>
        <v/>
      </c>
      <c r="H11" s="68" t="n">
        <v>0.97</v>
      </c>
      <c r="I11" s="41" t="inlineStr">
        <is>
          <t>Passed</t>
        </is>
      </c>
      <c r="J11" s="9" t="inlineStr">
        <is>
          <t>N. Permata</t>
        </is>
      </c>
    </row>
    <row r="12" ht="20" customHeight="1">
      <c r="A12" s="6" t="inlineStr">
        <is>
          <t>TRN-05</t>
        </is>
      </c>
      <c r="B12" s="6" t="inlineStr">
        <is>
          <t>Human Capital &amp; Recruitment</t>
        </is>
      </c>
      <c r="C12" s="6" t="inlineStr">
        <is>
          <t>Employee Privacy &amp; Applicant Records</t>
        </is>
      </c>
      <c r="D12" s="4" t="n">
        <v>65</v>
      </c>
      <c r="E12" s="4" t="n">
        <v>65</v>
      </c>
      <c r="F12" s="4" t="n">
        <v>64</v>
      </c>
      <c r="G12" s="6">
        <f>F12/E12</f>
        <v/>
      </c>
      <c r="H12" s="67" t="n">
        <v>0.98</v>
      </c>
      <c r="I12" s="41" t="inlineStr">
        <is>
          <t>Passed</t>
        </is>
      </c>
      <c r="J12" s="6" t="inlineStr">
        <is>
          <t>N. Permata</t>
        </is>
      </c>
    </row>
    <row r="13" ht="20" customHeight="1">
      <c r="A13" s="9" t="inlineStr">
        <is>
          <t>TRN-06</t>
        </is>
      </c>
      <c r="B13" s="9" t="inlineStr">
        <is>
          <t>Treasury &amp; Wealth Relationship Mgrs</t>
        </is>
      </c>
      <c r="C13" s="9" t="inlineStr">
        <is>
          <t>High Net-Worth PII Confidentiality</t>
        </is>
      </c>
      <c r="D13" s="7" t="n">
        <v>85</v>
      </c>
      <c r="E13" s="7" t="n">
        <v>85</v>
      </c>
      <c r="F13" s="7" t="n">
        <v>85</v>
      </c>
      <c r="G13" s="9">
        <f>F13/E13</f>
        <v/>
      </c>
      <c r="H13" s="68" t="n">
        <v>1</v>
      </c>
      <c r="I13" s="41" t="inlineStr">
        <is>
          <t>Passed</t>
        </is>
      </c>
      <c r="J13" s="9" t="inlineStr">
        <is>
          <t>N. Permata</t>
        </is>
      </c>
    </row>
    <row r="14" ht="20" customHeight="1">
      <c r="A14" s="6" t="inlineStr">
        <is>
          <t>TRN-07</t>
        </is>
      </c>
      <c r="B14" s="6" t="inlineStr">
        <is>
          <t>Credit Risk &amp; Data Science Team</t>
        </is>
      </c>
      <c r="C14" s="6" t="inlineStr">
        <is>
          <t>Algorithmic Bias &amp; Automated Profiling</t>
        </is>
      </c>
      <c r="D14" s="4" t="n">
        <v>50</v>
      </c>
      <c r="E14" s="4" t="n">
        <v>50</v>
      </c>
      <c r="F14" s="4" t="n">
        <v>49</v>
      </c>
      <c r="G14" s="6">
        <f>F14/E14</f>
        <v/>
      </c>
      <c r="H14" s="67" t="n">
        <v>0.98</v>
      </c>
      <c r="I14" s="41" t="inlineStr">
        <is>
          <t>Passed</t>
        </is>
      </c>
      <c r="J14" s="6" t="inlineStr">
        <is>
          <t>N. Permata</t>
        </is>
      </c>
    </row>
    <row r="15" ht="20" customHeight="1">
      <c r="A15" s="9" t="inlineStr">
        <is>
          <t>TRN-08</t>
        </is>
      </c>
      <c r="B15" s="9" t="inlineStr">
        <is>
          <t>Procurement &amp; Vendor Managers</t>
        </is>
      </c>
      <c r="C15" s="9" t="inlineStr">
        <is>
          <t>Third-Party DPA &amp; Processor Vetting</t>
        </is>
      </c>
      <c r="D15" s="7" t="n">
        <v>35</v>
      </c>
      <c r="E15" s="7" t="n">
        <v>35</v>
      </c>
      <c r="F15" s="7" t="n">
        <v>35</v>
      </c>
      <c r="G15" s="9">
        <f>F15/E15</f>
        <v/>
      </c>
      <c r="H15" s="68" t="n">
        <v>1</v>
      </c>
      <c r="I15" s="41" t="inlineStr">
        <is>
          <t>Passed</t>
        </is>
      </c>
      <c r="J15" s="9" t="inlineStr">
        <is>
          <t>N. Permata</t>
        </is>
      </c>
    </row>
    <row r="16" ht="20" customHeight="1">
      <c r="A16" s="6" t="inlineStr">
        <is>
          <t>TRN-09</t>
        </is>
      </c>
      <c r="B16" s="6" t="inlineStr">
        <is>
          <t>IT Infrastructure &amp; Cloud SRE</t>
        </is>
      </c>
      <c r="C16" s="6" t="inlineStr">
        <is>
          <t>Encryption Keys &amp; Air-Gapped Backups</t>
        </is>
      </c>
      <c r="D16" s="4" t="n">
        <v>75</v>
      </c>
      <c r="E16" s="4" t="n">
        <v>75</v>
      </c>
      <c r="F16" s="4" t="n">
        <v>74</v>
      </c>
      <c r="G16" s="6">
        <f>F16/E16</f>
        <v/>
      </c>
      <c r="H16" s="67" t="n">
        <v>0.99</v>
      </c>
      <c r="I16" s="41" t="inlineStr">
        <is>
          <t>Passed</t>
        </is>
      </c>
      <c r="J16" s="6" t="inlineStr">
        <is>
          <t>N. Permata</t>
        </is>
      </c>
    </row>
    <row r="17" ht="20" customHeight="1">
      <c r="A17" s="9" t="inlineStr">
        <is>
          <t>TRN-10</t>
        </is>
      </c>
      <c r="B17" s="9" t="inlineStr">
        <is>
          <t>Legal, Compliance &amp; Internal Audit</t>
        </is>
      </c>
      <c r="C17" s="9" t="inlineStr">
        <is>
          <t>UU PDP Enforcement &amp; Criminal Fines</t>
        </is>
      </c>
      <c r="D17" s="7" t="n">
        <v>40</v>
      </c>
      <c r="E17" s="7" t="n">
        <v>40</v>
      </c>
      <c r="F17" s="7" t="n">
        <v>40</v>
      </c>
      <c r="G17" s="9">
        <f>F17/E17</f>
        <v/>
      </c>
      <c r="H17" s="68" t="n">
        <v>1</v>
      </c>
      <c r="I17" s="41" t="inlineStr">
        <is>
          <t>Passed</t>
        </is>
      </c>
      <c r="J17" s="9" t="inlineStr">
        <is>
          <t>N. Permata</t>
        </is>
      </c>
    </row>
    <row r="18" ht="20" customHeight="1">
      <c r="A18" s="6" t="inlineStr">
        <is>
          <t>TRN-11</t>
        </is>
      </c>
      <c r="B18" s="6" t="inlineStr">
        <is>
          <t>Corporate Executives &amp; Board of Dir</t>
        </is>
      </c>
      <c r="C18" s="6" t="inlineStr">
        <is>
          <t>DPO Briefing &amp; Executive Accountability</t>
        </is>
      </c>
      <c r="D18" s="4" t="n">
        <v>15</v>
      </c>
      <c r="E18" s="4" t="n">
        <v>15</v>
      </c>
      <c r="F18" s="4" t="n">
        <v>15</v>
      </c>
      <c r="G18" s="6">
        <f>F18/E18</f>
        <v/>
      </c>
      <c r="H18" s="67" t="n">
        <v>1</v>
      </c>
      <c r="I18" s="41" t="inlineStr">
        <is>
          <t>Passed</t>
        </is>
      </c>
      <c r="J18" s="6" t="inlineStr">
        <is>
          <t>N. Permata</t>
        </is>
      </c>
    </row>
    <row r="19" ht="20" customHeight="1">
      <c r="A19" s="9" t="inlineStr">
        <is>
          <t>TRN-12</t>
        </is>
      </c>
      <c r="B19" s="9" t="inlineStr">
        <is>
          <t>Physical Security &amp; Facility Marshals</t>
        </is>
      </c>
      <c r="C19" s="9" t="inlineStr">
        <is>
          <t>CCTV Privacy &amp; Visitor Log Handling</t>
        </is>
      </c>
      <c r="D19" s="7" t="n">
        <v>60</v>
      </c>
      <c r="E19" s="7" t="n">
        <v>60</v>
      </c>
      <c r="F19" s="7" t="n">
        <v>58</v>
      </c>
      <c r="G19" s="9">
        <f>F19/E19</f>
        <v/>
      </c>
      <c r="H19" s="68" t="n">
        <v>0.95</v>
      </c>
      <c r="I19" s="41" t="inlineStr">
        <is>
          <t>Passed</t>
        </is>
      </c>
      <c r="J19" s="9" t="inlineStr">
        <is>
          <t>N. Permata</t>
        </is>
      </c>
    </row>
    <row r="20" ht="20" customHeight="1">
      <c r="A20" s="6" t="inlineStr">
        <is>
          <t>TRN-13</t>
        </is>
      </c>
      <c r="B20" s="6" t="inlineStr">
        <is>
          <t>Operations &amp; Clearing Processing</t>
        </is>
      </c>
      <c r="C20" s="6" t="inlineStr">
        <is>
          <t>Bank Secrecy &amp; NIK Ledger Integrity</t>
        </is>
      </c>
      <c r="D20" s="4" t="n">
        <v>110</v>
      </c>
      <c r="E20" s="4" t="n">
        <v>110</v>
      </c>
      <c r="F20" s="4" t="n">
        <v>108</v>
      </c>
      <c r="G20" s="6">
        <f>F20/E20</f>
        <v/>
      </c>
      <c r="H20" s="67" t="n">
        <v>0.98</v>
      </c>
      <c r="I20" s="41" t="inlineStr">
        <is>
          <t>Passed</t>
        </is>
      </c>
      <c r="J20" s="6" t="inlineStr">
        <is>
          <t>N. Permata</t>
        </is>
      </c>
    </row>
    <row r="21" ht="20" customHeight="1">
      <c r="A21" s="9" t="inlineStr">
        <is>
          <t>TRN-14</t>
        </is>
      </c>
      <c r="B21" s="9" t="inlineStr">
        <is>
          <t>Product Management &amp; UX Designers</t>
        </is>
      </c>
      <c r="C21" s="9" t="inlineStr">
        <is>
          <t>Dark Pattern Prevention &amp; Clear UI</t>
        </is>
      </c>
      <c r="D21" s="7" t="n">
        <v>55</v>
      </c>
      <c r="E21" s="7" t="n">
        <v>55</v>
      </c>
      <c r="F21" s="7" t="n">
        <v>53</v>
      </c>
      <c r="G21" s="9">
        <f>F21/E21</f>
        <v/>
      </c>
      <c r="H21" s="68" t="n">
        <v>0.975</v>
      </c>
      <c r="I21" s="41" t="inlineStr">
        <is>
          <t>Passed</t>
        </is>
      </c>
      <c r="J21" s="9" t="inlineStr">
        <is>
          <t>N. Permata</t>
        </is>
      </c>
    </row>
    <row r="22" ht="20" customHeight="1">
      <c r="A22" s="6" t="inlineStr">
        <is>
          <t>TRN-15</t>
        </is>
      </c>
      <c r="B22" s="6" t="inlineStr">
        <is>
          <t>Regional Branch Managers (Sumatra/Java)</t>
        </is>
      </c>
      <c r="C22" s="6" t="inlineStr">
        <is>
          <t>Regional Data Incident Escalation</t>
        </is>
      </c>
      <c r="D22" s="4" t="n">
        <v>45</v>
      </c>
      <c r="E22" s="4" t="n">
        <v>45</v>
      </c>
      <c r="F22" s="4" t="n">
        <v>44</v>
      </c>
      <c r="G22" s="6">
        <f>F22/E22</f>
        <v/>
      </c>
      <c r="H22" s="67" t="n">
        <v>0.985</v>
      </c>
      <c r="I22" s="41" t="inlineStr">
        <is>
          <t>Passed</t>
        </is>
      </c>
      <c r="J22" s="6" t="inlineStr">
        <is>
          <t>N. Permata</t>
        </is>
      </c>
    </row>
  </sheetData>
  <mergeCells count="9">
    <mergeCell ref="A4:B4"/>
    <mergeCell ref="A1:J1"/>
    <mergeCell ref="E4:F4"/>
    <mergeCell ref="G4:J4"/>
    <mergeCell ref="C5:D5"/>
    <mergeCell ref="A5:B5"/>
    <mergeCell ref="E5:F5"/>
    <mergeCell ref="G5:J5"/>
    <mergeCell ref="C4:D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8" customWidth="1" min="3" max="3"/>
    <col width="16" customWidth="1" min="4" max="4"/>
    <col width="18" customWidth="1" min="5" max="5"/>
    <col width="18" customWidth="1" min="6" max="6"/>
    <col width="20" customWidth="1" min="7" max="7"/>
    <col width="55" customWidth="1" min="8" max="8"/>
  </cols>
  <sheetData>
    <row r="1" ht="28" customHeight="1">
      <c r="A1" s="44" t="inlineStr">
        <is>
          <t>🏆 STRATEGIC UU PDP &amp; ISO/IEC 27701 (PIMS) AUDIT SCORECARD</t>
        </is>
      </c>
    </row>
    <row r="2">
      <c r="A2" s="2" t="inlineStr">
        <is>
          <t>Independent internal audit evaluation aligned to Indonesian UU No. 27/2022 (UU PDP) and ISO/IEC 27701:2019.</t>
        </is>
      </c>
    </row>
    <row r="4" ht="18" customHeight="1">
      <c r="A4" s="73" t="inlineStr">
        <is>
          <t>OVERALL PRIVACY MATURITY</t>
        </is>
      </c>
      <c r="D4" s="73" t="inlineStr">
        <is>
          <t>UU PDP AUDIT RATING</t>
        </is>
      </c>
      <c r="F4" s="73" t="inlineStr">
        <is>
          <t>NEXT EXTERNAL PDP AUDIT</t>
        </is>
      </c>
    </row>
    <row r="5" ht="24" customHeight="1">
      <c r="A5" s="74">
        <f>E17/100</f>
        <v/>
      </c>
      <c r="D5" s="75">
        <f>IF(A5&gt;=0.9,"ACCREDITED &amp; COMPLIANT","ACTION REQUIRED")</f>
        <v/>
      </c>
      <c r="F5" s="76" t="inlineStr">
        <is>
          <t>2027-05-10 (BSI Group)</t>
        </is>
      </c>
    </row>
    <row r="7" ht="24" customHeight="1">
      <c r="A7" s="3" t="inlineStr">
        <is>
          <t>SECTION</t>
        </is>
      </c>
      <c r="B7" s="3" t="inlineStr">
        <is>
          <t>UU PDP &amp; ISO 27701 PILLAR</t>
        </is>
      </c>
      <c r="C7" s="3" t="inlineStr">
        <is>
          <t>WEIGHT %</t>
        </is>
      </c>
      <c r="D7" s="3" t="inlineStr">
        <is>
          <t>TARGET SCORE</t>
        </is>
      </c>
      <c r="E7" s="3" t="inlineStr">
        <is>
          <t>ACTUAL AUDIT SCORE</t>
        </is>
      </c>
      <c r="F7" s="3" t="inlineStr">
        <is>
          <t>WEIGHTED SCORE</t>
        </is>
      </c>
      <c r="G7" s="3" t="inlineStr">
        <is>
          <t>COMPLIANCE LEVEL</t>
        </is>
      </c>
      <c r="H7" s="3" t="inlineStr">
        <is>
          <t>KEY AUDITOR FINDINGS</t>
        </is>
      </c>
    </row>
    <row r="8" ht="20" customHeight="1">
      <c r="A8" s="77" t="inlineStr">
        <is>
          <t>Bab IV / Art 16</t>
        </is>
      </c>
      <c r="B8" s="5" t="inlineStr">
        <is>
          <t>Data Processing Principles &amp; Lawfulness</t>
        </is>
      </c>
      <c r="C8" s="78" t="n">
        <v>15</v>
      </c>
      <c r="D8" s="79" t="n">
        <v>95</v>
      </c>
      <c r="E8" s="79" t="n">
        <v>96</v>
      </c>
      <c r="F8" s="80">
        <f>C8*E8/100</f>
        <v/>
      </c>
      <c r="G8" s="41">
        <f>IF(E8&gt;=90,"Exemplary",IF(E8&gt;=80,"Compliant","Action Required"))</f>
        <v/>
      </c>
      <c r="H8" s="6" t="inlineStr">
        <is>
          <t>All processing mapped to lawful basis; explicit unbundled consent active.</t>
        </is>
      </c>
    </row>
    <row r="9" ht="20" customHeight="1">
      <c r="A9" s="81" t="inlineStr">
        <is>
          <t>Bab V / Art 5</t>
        </is>
      </c>
      <c r="B9" s="8" t="inlineStr">
        <is>
          <t>Data Subject Rights Fulfillment (DSAR)</t>
        </is>
      </c>
      <c r="C9" s="82" t="n">
        <v>15</v>
      </c>
      <c r="D9" s="83" t="n">
        <v>95</v>
      </c>
      <c r="E9" s="83" t="n">
        <v>97</v>
      </c>
      <c r="F9" s="84">
        <f>C9*E9/100</f>
        <v/>
      </c>
      <c r="G9" s="41">
        <f>IF(E9&gt;=90,"Exemplary",IF(E9&gt;=80,"Compliant","Action Required"))</f>
        <v/>
      </c>
      <c r="H9" s="9" t="inlineStr">
        <is>
          <t>DSAR 72-hour statutory response rate maintained at 99.1% across portal.</t>
        </is>
      </c>
    </row>
    <row r="10" ht="20" customHeight="1">
      <c r="A10" s="77" t="inlineStr">
        <is>
          <t>Bab VI / Art 31</t>
        </is>
      </c>
      <c r="B10" s="5" t="inlineStr">
        <is>
          <t>Record of Processing &amp; Governance (RoPA)</t>
        </is>
      </c>
      <c r="C10" s="78" t="n">
        <v>15</v>
      </c>
      <c r="D10" s="79" t="n">
        <v>90</v>
      </c>
      <c r="E10" s="79" t="n">
        <v>94</v>
      </c>
      <c r="F10" s="80">
        <f>C10*E10/100</f>
        <v/>
      </c>
      <c r="G10" s="41">
        <f>IF(E10&gt;=90,"Exemplary",IF(E10&gt;=80,"Compliant","Action Required"))</f>
        <v/>
      </c>
      <c r="H10" s="6" t="inlineStr">
        <is>
          <t>100% of business units have active RoPA signed off by designated DPO.</t>
        </is>
      </c>
    </row>
    <row r="11" ht="20" customHeight="1">
      <c r="A11" s="81" t="inlineStr">
        <is>
          <t>Bab VII / Art 34</t>
        </is>
      </c>
      <c r="B11" s="8" t="inlineStr">
        <is>
          <t>High-Risk Processing &amp; DPIA Assessment</t>
        </is>
      </c>
      <c r="C11" s="82" t="n">
        <v>15</v>
      </c>
      <c r="D11" s="83" t="n">
        <v>90</v>
      </c>
      <c r="E11" s="83" t="n">
        <v>93</v>
      </c>
      <c r="F11" s="84">
        <f>C11*E11/100</f>
        <v/>
      </c>
      <c r="G11" s="41">
        <f>IF(E11&gt;=90,"Exemplary",IF(E11&gt;=80,"Compliant","Action Required"))</f>
        <v/>
      </c>
      <c r="H11" s="9" t="inlineStr">
        <is>
          <t>Biometric and AI credit scoring models undergo pre-deployment DPIA review.</t>
        </is>
      </c>
    </row>
    <row r="12" ht="20" customHeight="1">
      <c r="A12" s="77" t="inlineStr">
        <is>
          <t>Bab VIII / Art 46</t>
        </is>
      </c>
      <c r="B12" s="5" t="inlineStr">
        <is>
          <t>Data Security &amp; 72h Breach Reporting</t>
        </is>
      </c>
      <c r="C12" s="78" t="n">
        <v>15</v>
      </c>
      <c r="D12" s="79" t="n">
        <v>95</v>
      </c>
      <c r="E12" s="79" t="n">
        <v>95</v>
      </c>
      <c r="F12" s="80">
        <f>C12*E12/100</f>
        <v/>
      </c>
      <c r="G12" s="41">
        <f>IF(E12&gt;=90,"Exemplary",IF(E12&gt;=80,"Compliant","Action Required"))</f>
        <v/>
      </c>
      <c r="H12" s="6" t="inlineStr">
        <is>
          <t>72-hour notification protocol to Otoritas PDP tested clean in annual drill.</t>
        </is>
      </c>
    </row>
    <row r="13" ht="20" customHeight="1">
      <c r="A13" s="81" t="inlineStr">
        <is>
          <t>Bab IX / Art 51</t>
        </is>
      </c>
      <c r="B13" s="8" t="inlineStr">
        <is>
          <t>Third-Party Data Processor Agreements</t>
        </is>
      </c>
      <c r="C13" s="82" t="n">
        <v>10</v>
      </c>
      <c r="D13" s="83" t="n">
        <v>90</v>
      </c>
      <c r="E13" s="83" t="n">
        <v>92</v>
      </c>
      <c r="F13" s="84">
        <f>C13*E13/100</f>
        <v/>
      </c>
      <c r="G13" s="41">
        <f>IF(E13&gt;=90,"Exemplary",IF(E13&gt;=80,"Compliant","Action Required"))</f>
        <v/>
      </c>
      <c r="H13" s="9" t="inlineStr">
        <is>
          <t>Standard DPA addendums executed for 100% of cloud &amp; outsource vendors.</t>
        </is>
      </c>
    </row>
    <row r="14" ht="20" customHeight="1">
      <c r="A14" s="77" t="inlineStr">
        <is>
          <t>Bab X / Art 56</t>
        </is>
      </c>
      <c r="B14" s="5" t="inlineStr">
        <is>
          <t>Cross-Border Data Transfer Safeguards</t>
        </is>
      </c>
      <c r="C14" s="78" t="n">
        <v>15</v>
      </c>
      <c r="D14" s="79" t="n">
        <v>90</v>
      </c>
      <c r="E14" s="79" t="n">
        <v>91</v>
      </c>
      <c r="F14" s="80">
        <f>C14*E14/100</f>
        <v/>
      </c>
      <c r="G14" s="41">
        <f>IF(E14&gt;=90,"Exemplary",IF(E14&gt;=80,"Compliant","Action Required"))</f>
        <v/>
      </c>
      <c r="H14" s="6" t="inlineStr">
        <is>
          <t>Standard Contractual Clauses (SCC) and technical encryption verified.</t>
        </is>
      </c>
    </row>
    <row r="17" ht="24" customHeight="1">
      <c r="A17" s="85" t="inlineStr"/>
      <c r="B17" s="86" t="inlineStr">
        <is>
          <t>TOTAL WEIGHTED MATURITY INDEX</t>
        </is>
      </c>
      <c r="C17" s="87">
        <f>SUM(C8:C14)</f>
        <v/>
      </c>
      <c r="D17" s="85" t="inlineStr"/>
      <c r="E17" s="88">
        <f>SUM(F8:F14)</f>
        <v/>
      </c>
      <c r="F17" s="85" t="inlineStr"/>
      <c r="G17" s="89" t="inlineStr">
        <is>
          <t>Exemplary</t>
        </is>
      </c>
      <c r="H17" s="90" t="inlineStr">
        <is>
          <t>Audit rating: Grade A+ (Full Compliance with UU No. 27 Tahun 2022 PDP &amp; ISO 27701)</t>
        </is>
      </c>
    </row>
  </sheetData>
  <mergeCells count="7">
    <mergeCell ref="F4:G4"/>
    <mergeCell ref="A1:G1"/>
    <mergeCell ref="A5:C5"/>
    <mergeCell ref="F5:G5"/>
    <mergeCell ref="D5:E5"/>
    <mergeCell ref="D4:E4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2026-10-15T14:47:36Z</dcterms:created>
  <dcterms:modified xsi:type="dcterms:W3CDTF">2026-10-18T14:35:54Z</dcterms:modified>
</cp:coreProperties>
</file>