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AI Dashboard" sheetId="2" state="visible" r:id="rId2"/>
    <sheet name="Model Registry &amp; APIs" sheetId="3" state="visible" r:id="rId3"/>
    <sheet name="Token Usage &amp; FinOps" sheetId="4" state="visible" r:id="rId4"/>
    <sheet name="GenAI Use Case Pipeline" sheetId="5" state="visible" r:id="rId5"/>
    <sheet name="Productivity &amp; ROI Realization" sheetId="6" state="visible" r:id="rId6"/>
    <sheet name="AI Safety &amp; Hallucination Log" sheetId="7" state="visible" r:id="rId7"/>
    <sheet name="Prompt Engineering &amp; Evals" sheetId="8" state="visible" r:id="rId8"/>
    <sheet name="Data Privacy &amp; Training Consent" sheetId="9" state="visible" r:id="rId9"/>
    <sheet name="Vector DB &amp; RAG Infrastructure" sheetId="10" state="visible" r:id="rId10"/>
    <sheet name="Department Adoption &amp; CSAT" sheetId="11" state="visible" r:id="rId11"/>
    <sheet name="AI Ethics &amp; Bias Audit" sheetId="12" state="visible" r:id="rId12"/>
    <sheet name="Model Latency &amp; Throughput" sheetId="13" state="visible" r:id="rId13"/>
    <sheet name="Strategic AI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$#,##0"/>
    <numFmt numFmtId="165" formatCode="0.0&quot;M&quot;"/>
    <numFmt numFmtId="166" formatCode="0.0%"/>
    <numFmt numFmtId="167" formatCode="0.0&quot; / 5.0&quot;"/>
    <numFmt numFmtId="168" formatCode="$#,##0.00"/>
    <numFmt numFmtId="169" formatCode="0.0"/>
    <numFmt numFmtId="170" formatCode="0.0&quot;%&quot;"/>
    <numFmt numFmtId="171" formatCode="#,##0.0"/>
  </numFmts>
  <fonts count="2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7C3AED"/>
      <sz val="9"/>
    </font>
    <font>
      <name val="Calibri"/>
      <b val="1"/>
      <color rgb="00166534"/>
      <sz val="9"/>
    </font>
    <font>
      <name val="Calibri"/>
      <b val="1"/>
      <color rgb="007C3AED"/>
      <sz val="8"/>
    </font>
    <font>
      <name val="Calibri"/>
      <b val="1"/>
      <color rgb="001E1B4B"/>
      <sz val="16"/>
    </font>
    <font>
      <name val="Calibri"/>
      <b val="1"/>
      <color rgb="0010B981"/>
      <sz val="8"/>
    </font>
    <font>
      <name val="Calibri"/>
      <b val="1"/>
      <color rgb="0006B6D4"/>
      <sz val="8"/>
    </font>
    <font>
      <name val="Calibri"/>
      <b val="1"/>
      <color rgb="008B5CF6"/>
      <sz val="8"/>
    </font>
    <font>
      <name val="Calibri"/>
      <b val="1"/>
      <color rgb="00F43F5E"/>
      <sz val="8"/>
    </font>
    <font>
      <name val="Calibri"/>
      <b val="1"/>
      <color rgb="001E1B4B"/>
      <sz val="10"/>
    </font>
    <font>
      <name val="Calibri"/>
      <b val="1"/>
      <color rgb="00FFFFFF"/>
      <sz val="8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b val="1"/>
      <color rgb="001E1B4B"/>
      <sz val="11"/>
    </font>
    <font>
      <name val="Calibri"/>
      <b val="1"/>
      <color rgb="0010B981"/>
      <sz val="9"/>
    </font>
    <font>
      <name val="Calibri"/>
      <b val="1"/>
      <color rgb="00000000"/>
      <sz val="9"/>
    </font>
    <font>
      <name val="Calibri"/>
      <b val="1"/>
      <color rgb="0092400E"/>
      <sz val="9"/>
    </font>
    <font>
      <name val="Calibri"/>
      <b val="1"/>
      <color rgb="007C3AED"/>
      <sz val="11"/>
    </font>
    <font>
      <name val="Calibri"/>
      <b val="1"/>
      <color rgb="0010B981"/>
      <sz val="11"/>
    </font>
    <font>
      <name val="Calibri"/>
      <b val="1"/>
      <color rgb="00991B1B"/>
      <sz val="9"/>
    </font>
    <font>
      <name val="Calibri"/>
      <color rgb="00475569"/>
      <sz val="9"/>
    </font>
    <font>
      <name val="Calibri"/>
      <b val="1"/>
      <color rgb="00000000"/>
      <sz val="10"/>
    </font>
    <font>
      <name val="Calibri"/>
      <b val="1"/>
      <color rgb="0010B981"/>
      <sz val="12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1E1B4B"/>
        <bgColor rgb="001E1B4B"/>
      </patternFill>
    </fill>
    <fill>
      <patternFill patternType="solid">
        <fgColor rgb="006D28D9"/>
        <bgColor rgb="006D28D9"/>
      </patternFill>
    </fill>
    <fill>
      <patternFill patternType="solid">
        <fgColor rgb="00F5F3FF"/>
        <bgColor rgb="00F5F3FF"/>
      </patternFill>
    </fill>
    <fill>
      <patternFill patternType="solid">
        <fgColor rgb="00ECFDF5"/>
        <bgColor rgb="00ECFDF5"/>
      </patternFill>
    </fill>
    <fill>
      <patternFill patternType="solid">
        <fgColor rgb="00F0F9FF"/>
        <bgColor rgb="00F0F9FF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7">
    <border>
      <left/>
      <right/>
      <top/>
      <bottom/>
      <diagonal/>
    </border>
    <border>
      <left style="thin">
        <color rgb="004C1D95"/>
      </left>
      <right style="thin">
        <color rgb="004C1D95"/>
      </right>
      <top style="thin">
        <color rgb="004C1D95"/>
      </top>
      <bottom style="thin">
        <color rgb="004C1D95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7C3AED"/>
      </top>
      <bottom style="thin">
        <color rgb="00CBD5E1"/>
      </bottom>
    </border>
    <border>
      <left/>
      <right/>
      <top style="medium">
        <color rgb="007C3AED"/>
      </top>
      <bottom/>
      <diagonal/>
    </border>
    <border>
      <left/>
      <right style="thin">
        <color rgb="00CBD5E1"/>
      </right>
      <top style="medium">
        <color rgb="007C3AED"/>
      </top>
      <bottom/>
      <diagonal/>
    </border>
    <border>
      <left/>
      <right/>
      <top style="medium">
        <color rgb="007C3AED"/>
      </top>
      <bottom style="thin">
        <color rgb="00CBD5E1"/>
      </bottom>
      <diagonal/>
    </border>
    <border>
      <left/>
      <right style="thin">
        <color rgb="00CBD5E1"/>
      </right>
      <top style="medium">
        <color rgb="007C3AED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06B6D4"/>
      </top>
      <bottom style="thin">
        <color rgb="00CBD5E1"/>
      </bottom>
    </border>
    <border>
      <left/>
      <right/>
      <top style="medium">
        <color rgb="0006B6D4"/>
      </top>
      <bottom/>
      <diagonal/>
    </border>
    <border>
      <left/>
      <right style="thin">
        <color rgb="00CBD5E1"/>
      </right>
      <top style="medium">
        <color rgb="0006B6D4"/>
      </top>
      <bottom/>
      <diagonal/>
    </border>
    <border>
      <left/>
      <right/>
      <top style="medium">
        <color rgb="0006B6D4"/>
      </top>
      <bottom style="thin">
        <color rgb="00CBD5E1"/>
      </bottom>
      <diagonal/>
    </border>
    <border>
      <left/>
      <right style="thin">
        <color rgb="00CBD5E1"/>
      </right>
      <top style="medium">
        <color rgb="0006B6D4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8B5CF6"/>
      </top>
      <bottom style="thin">
        <color rgb="00CBD5E1"/>
      </bottom>
    </border>
    <border>
      <left/>
      <right/>
      <top style="medium">
        <color rgb="008B5CF6"/>
      </top>
      <bottom/>
      <diagonal/>
    </border>
    <border>
      <left/>
      <right style="thin">
        <color rgb="00CBD5E1"/>
      </right>
      <top style="medium">
        <color rgb="008B5CF6"/>
      </top>
      <bottom/>
      <diagonal/>
    </border>
    <border>
      <left/>
      <right/>
      <top style="medium">
        <color rgb="008B5CF6"/>
      </top>
      <bottom style="thin">
        <color rgb="00CBD5E1"/>
      </bottom>
      <diagonal/>
    </border>
    <border>
      <left/>
      <right style="thin">
        <color rgb="00CBD5E1"/>
      </right>
      <top style="medium">
        <color rgb="008B5CF6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F43F5E"/>
      </top>
      <bottom style="thin">
        <color rgb="00CBD5E1"/>
      </bottom>
    </border>
    <border>
      <left/>
      <right/>
      <top style="medium">
        <color rgb="00F43F5E"/>
      </top>
      <bottom/>
      <diagonal/>
    </border>
    <border>
      <left/>
      <right style="thin">
        <color rgb="00CBD5E1"/>
      </right>
      <top style="medium">
        <color rgb="00F43F5E"/>
      </top>
      <bottom/>
      <diagonal/>
    </border>
    <border>
      <left/>
      <right/>
      <top style="medium">
        <color rgb="00F43F5E"/>
      </top>
      <bottom style="thin">
        <color rgb="00CBD5E1"/>
      </bottom>
      <diagonal/>
    </border>
    <border>
      <left/>
      <right style="thin">
        <color rgb="00CBD5E1"/>
      </right>
      <top style="medium">
        <color rgb="00F43F5E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9" fillId="5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0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164" fontId="8" fillId="4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3" fontId="8" fillId="5" borderId="3" applyAlignment="1" pivotButton="0" quotePrefix="0" xfId="0">
      <alignment horizontal="center" vertical="center"/>
    </xf>
    <xf numFmtId="164" fontId="8" fillId="5" borderId="3" applyAlignment="1" pivotButton="0" quotePrefix="0" xfId="0">
      <alignment horizontal="center" vertical="center"/>
    </xf>
    <xf numFmtId="1" fontId="8" fillId="6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4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12" fillId="7" borderId="3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pivotButton="0" quotePrefix="0" xfId="0"/>
    <xf numFmtId="165" fontId="8" fillId="4" borderId="3" applyAlignment="1" pivotButton="0" quotePrefix="0" xfId="0">
      <alignment horizontal="center" vertical="center"/>
    </xf>
    <xf numFmtId="1" fontId="8" fillId="7" borderId="3" applyAlignment="1" pivotButton="0" quotePrefix="0" xfId="0">
      <alignment horizontal="center" vertical="center"/>
    </xf>
    <xf numFmtId="166" fontId="8" fillId="5" borderId="3" applyAlignment="1" pivotButton="0" quotePrefix="0" xfId="0">
      <alignment horizontal="center" vertical="center"/>
    </xf>
    <xf numFmtId="167" fontId="8" fillId="6" borderId="3" applyAlignment="1" pivotButton="0" quotePrefix="0" xfId="0">
      <alignment horizontal="center" vertical="center"/>
    </xf>
    <xf numFmtId="0" fontId="13" fillId="0" borderId="0" pivotButton="0" quotePrefix="0" xfId="0"/>
    <xf numFmtId="0" fontId="14" fillId="3" borderId="1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left" vertical="center"/>
    </xf>
    <xf numFmtId="164" fontId="16" fillId="0" borderId="2" applyAlignment="1" pivotButton="0" quotePrefix="0" xfId="0">
      <alignment horizontal="left" vertical="center"/>
    </xf>
    <xf numFmtId="166" fontId="16" fillId="0" borderId="2" applyAlignment="1" pivotButton="0" quotePrefix="0" xfId="0">
      <alignment horizontal="left" vertical="center"/>
    </xf>
    <xf numFmtId="0" fontId="17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18" fillId="0" borderId="2" applyAlignment="1" pivotButton="0" quotePrefix="0" xfId="0">
      <alignment horizontal="right" vertical="center"/>
    </xf>
    <xf numFmtId="3" fontId="19" fillId="0" borderId="2" applyAlignment="1" pivotButton="0" quotePrefix="0" xfId="0">
      <alignment horizontal="center" vertical="center"/>
    </xf>
    <xf numFmtId="0" fontId="6" fillId="8" borderId="2" applyAlignment="1" pivotButton="0" quotePrefix="0" xfId="0">
      <alignment horizontal="center" vertical="center"/>
    </xf>
    <xf numFmtId="0" fontId="20" fillId="9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 indent="1"/>
    </xf>
    <xf numFmtId="168" fontId="4" fillId="0" borderId="2" applyAlignment="1" pivotButton="0" quotePrefix="0" xfId="0">
      <alignment horizontal="right" vertical="center"/>
    </xf>
    <xf numFmtId="164" fontId="21" fillId="0" borderId="0" pivotButton="0" quotePrefix="0" xfId="0"/>
    <xf numFmtId="165" fontId="4" fillId="0" borderId="2" applyAlignment="1" pivotButton="0" quotePrefix="0" xfId="0">
      <alignment horizontal="right" vertical="center"/>
    </xf>
    <xf numFmtId="164" fontId="19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164" fontId="22" fillId="0" borderId="0" pivotButton="0" quotePrefix="0" xfId="0"/>
    <xf numFmtId="169" fontId="4" fillId="0" borderId="2" applyAlignment="1" pivotButton="0" quotePrefix="0" xfId="0">
      <alignment horizontal="center" vertical="center"/>
    </xf>
    <xf numFmtId="0" fontId="23" fillId="10" borderId="2" applyAlignment="1" pivotButton="0" quotePrefix="0" xfId="0">
      <alignment horizontal="center" vertical="center"/>
    </xf>
    <xf numFmtId="0" fontId="24" fillId="11" borderId="2" applyAlignment="1" pivotButton="0" quotePrefix="0" xfId="0">
      <alignment horizontal="center" vertical="center"/>
    </xf>
    <xf numFmtId="166" fontId="18" fillId="0" borderId="2" applyAlignment="1" pivotButton="0" quotePrefix="0" xfId="0">
      <alignment horizontal="center" vertical="center"/>
    </xf>
    <xf numFmtId="0" fontId="19" fillId="0" borderId="2" applyAlignment="1" pivotButton="0" quotePrefix="0" xfId="0">
      <alignment horizontal="center" vertical="center"/>
    </xf>
    <xf numFmtId="165" fontId="19" fillId="0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center" vertical="center"/>
    </xf>
    <xf numFmtId="166" fontId="19" fillId="0" borderId="2" applyAlignment="1" pivotButton="0" quotePrefix="0" xfId="0">
      <alignment horizontal="center" vertical="center"/>
    </xf>
    <xf numFmtId="10" fontId="4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horizontal="center" vertical="center"/>
    </xf>
    <xf numFmtId="169" fontId="18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 vertical="center"/>
    </xf>
    <xf numFmtId="166" fontId="25" fillId="0" borderId="0" applyAlignment="1" pivotButton="0" quotePrefix="0" xfId="0">
      <alignment horizontal="center" vertical="center"/>
    </xf>
    <xf numFmtId="169" fontId="26" fillId="0" borderId="0" applyAlignment="1" pivotButton="0" quotePrefix="0" xfId="0">
      <alignment horizontal="center" vertical="center"/>
    </xf>
    <xf numFmtId="0" fontId="27" fillId="0" borderId="0" pivotButton="0" quotePrefix="0" xfId="0"/>
    <xf numFmtId="0" fontId="3" fillId="12" borderId="36" applyAlignment="1" pivotButton="0" quotePrefix="0" xfId="0">
      <alignment horizontal="center" vertical="center"/>
    </xf>
    <xf numFmtId="0" fontId="28" fillId="13" borderId="36" applyAlignment="1" pivotButton="0" quotePrefix="0" xfId="0">
      <alignment horizontal="center" vertical="center"/>
    </xf>
    <xf numFmtId="170" fontId="3" fillId="13" borderId="36" applyAlignment="1" pivotButton="0" quotePrefix="0" xfId="0">
      <alignment horizontal="right" vertical="center"/>
    </xf>
    <xf numFmtId="0" fontId="28" fillId="13" borderId="36" applyAlignment="1" pivotButton="0" quotePrefix="0" xfId="0">
      <alignment horizontal="left" vertical="center"/>
    </xf>
    <xf numFmtId="169" fontId="3" fillId="13" borderId="36" applyAlignment="1" pivotButton="0" quotePrefix="0" xfId="0">
      <alignment horizontal="right" vertical="center"/>
    </xf>
    <xf numFmtId="3" fontId="3" fillId="13" borderId="36" applyAlignment="1" pivotButton="0" quotePrefix="0" xfId="0">
      <alignment horizontal="right" vertical="center"/>
    </xf>
    <xf numFmtId="171" fontId="3" fillId="13" borderId="36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AI Token Spend by Department ($)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AI Dashboard'!B13</f>
            </strRef>
          </tx>
          <spPr>
            <a:ln>
              <a:prstDash val="solid"/>
            </a:ln>
          </spPr>
          <cat>
            <numRef>
              <f>'Executive AI Dashboard'!$A$14:$A$18</f>
            </numRef>
          </cat>
          <val>
            <numRef>
              <f>'Executive AI Dashboard'!$B$14:$B$18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Spend (USD)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LLM Inference Volume Share</a:t>
            </a:r>
          </a:p>
        </rich>
      </tx>
    </title>
    <plotArea>
      <pieChart>
        <varyColors val="1"/>
        <ser>
          <idx val="0"/>
          <order val="0"/>
          <tx>
            <strRef>
              <f>'Executive AI Dashboard'!H13</f>
            </strRef>
          </tx>
          <spPr>
            <a:ln>
              <a:prstDash val="solid"/>
            </a:ln>
          </spPr>
          <cat>
            <numRef>
              <f>'Executive AI Dashboard'!$G$14:$G$17</f>
            </numRef>
          </cat>
          <val>
            <numRef>
              <f>'Executive AI Dashboard'!$H$14:$H$17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Enterprise AI Model Alignment &amp; Safety Gate Pass Rate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AI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AI Dashboard'!$B$50:$B$55</f>
            </numRef>
          </cat>
          <val>
            <numRef>
              <f>'Executive AI Dashboard'!$C$50:$C$55</f>
            </numRef>
          </val>
        </ser>
        <ser>
          <idx val="1"/>
          <order val="1"/>
          <tx>
            <strRef>
              <f>'Executive AI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AI Dashboard'!$B$50:$B$55</f>
            </numRef>
          </cat>
          <val>
            <numRef>
              <f>'Executive AI Dashboard'!$D$50:$D$55</f>
            </numRef>
          </val>
        </ser>
        <ser>
          <idx val="2"/>
          <order val="2"/>
          <tx>
            <strRef>
              <f>'Executive AI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AI Dashboard'!$B$50:$B$55</f>
            </numRef>
          </cat>
          <val>
            <numRef>
              <f>'Executive AI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GenAI Governance &amp; Risk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AI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AI Dashboard'!$G$50:$G$55</f>
            </numRef>
          </cat>
          <val>
            <numRef>
              <f>'Executive AI Dashboard'!$H$50:$H$55</f>
            </numRef>
          </val>
        </ser>
        <ser>
          <idx val="1"/>
          <order val="1"/>
          <tx>
            <strRef>
              <f>'Executive AI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AI Dashboard'!$G$50:$G$55</f>
            </numRef>
          </cat>
          <val>
            <numRef>
              <f>'Executive AI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Enterprise GenAI Token Ingestion Volume by Use-Case (Million Tokens)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AI Dashboard'!C73</f>
            </strRef>
          </tx>
          <spPr>
            <a:ln>
              <a:prstDash val="solid"/>
            </a:ln>
          </spPr>
          <cat>
            <numRef>
              <f>'Executive AI Dashboard'!$B$74:$B$79</f>
            </numRef>
          </cat>
          <val>
            <numRef>
              <f>'Executive AI Dashboard'!$C$74:$C$79</f>
            </numRef>
          </val>
        </ser>
        <ser>
          <idx val="1"/>
          <order val="1"/>
          <tx>
            <strRef>
              <f>'Executive AI Dashboard'!D73</f>
            </strRef>
          </tx>
          <spPr>
            <a:ln>
              <a:prstDash val="solid"/>
            </a:ln>
          </spPr>
          <cat>
            <numRef>
              <f>'Executive AI Dashboard'!$B$74:$B$79</f>
            </numRef>
          </cat>
          <val>
            <numRef>
              <f>'Executive AI Dashboard'!$D$74:$D$79</f>
            </numRef>
          </val>
        </ser>
        <ser>
          <idx val="2"/>
          <order val="2"/>
          <tx>
            <strRef>
              <f>'Executive AI Dashboard'!E73</f>
            </strRef>
          </tx>
          <spPr>
            <a:ln>
              <a:prstDash val="solid"/>
            </a:ln>
          </spPr>
          <cat>
            <numRef>
              <f>'Executive AI Dashboard'!$B$74:$B$79</f>
            </numRef>
          </cat>
          <val>
            <numRef>
              <f>'Executive AI Dashboard'!$E$74:$E$79</f>
            </numRef>
          </val>
        </ser>
        <ser>
          <idx val="3"/>
          <order val="3"/>
          <tx>
            <strRef>
              <f>'Executive AI Dashboard'!F73</f>
            </strRef>
          </tx>
          <spPr>
            <a:ln>
              <a:prstDash val="solid"/>
            </a:ln>
          </spPr>
          <cat>
            <numRef>
              <f>'Executive AI Dashboard'!$B$74:$B$79</f>
            </numRef>
          </cat>
          <val>
            <numRef>
              <f>'Executive AI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GenAI Model Accuracy Benchmark (%) vs Hallucination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AI Dashboard'!H73</f>
            </strRef>
          </tx>
          <spPr>
            <a:ln>
              <a:prstDash val="solid"/>
            </a:ln>
          </spPr>
          <cat>
            <numRef>
              <f>'Executive AI Dashboard'!$G$74:$G$79</f>
            </numRef>
          </cat>
          <val>
            <numRef>
              <f>'Executive AI Dashboard'!$H$74:$H$79</f>
            </numRef>
          </val>
        </ser>
        <ser>
          <idx val="1"/>
          <order val="1"/>
          <tx>
            <strRef>
              <f>'Executive AI Dashboard'!I73</f>
            </strRef>
          </tx>
          <spPr>
            <a:ln>
              <a:prstDash val="solid"/>
            </a:ln>
          </spPr>
          <cat>
            <numRef>
              <f>'Executive AI Dashboard'!$G$74:$G$79</f>
            </numRef>
          </cat>
          <val>
            <numRef>
              <f>'Executive AI Dashboard'!$I$74:$I$79</f>
            </numRef>
          </val>
        </ser>
        <ser>
          <idx val="2"/>
          <order val="2"/>
          <tx>
            <strRef>
              <f>'Executive AI Dashboard'!J73</f>
            </strRef>
          </tx>
          <spPr>
            <a:ln>
              <a:prstDash val="solid"/>
            </a:ln>
          </spPr>
          <cat>
            <numRef>
              <f>'Executive AI Dashboard'!$G$74:$G$79</f>
            </numRef>
          </cat>
          <val>
            <numRef>
              <f>'Executive AI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19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6" customWidth="1" min="3" max="3"/>
    <col width="46" customWidth="1" min="4" max="4"/>
    <col width="26" customWidth="1" min="5" max="5"/>
  </cols>
  <sheetData>
    <row r="1" ht="35" customHeight="1">
      <c r="A1" s="1" t="inlineStr">
        <is>
          <t>🤖 ENTERPRISE AI &amp; GENERATIVE AI GOVERNANCE MASTER DASHBOARD</t>
        </is>
      </c>
    </row>
    <row r="2">
      <c r="A2" s="2" t="inlineStr">
        <is>
          <t>Enterprise Foundation Model governance, LLM token FinOps, safety telemetry, and employee productivity ROI.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AI Dashboard</t>
        </is>
      </c>
      <c r="C5" s="6" t="inlineStr">
        <is>
          <t>Executive GenAI Command Center</t>
        </is>
      </c>
      <c r="D5" s="6" t="inlineStr">
        <is>
          <t>Total Token Spend, Hours Saved, Safety Incidents, Adoption %</t>
        </is>
      </c>
      <c r="E5" s="7" t="inlineStr">
        <is>
          <t>100% Dynamic Formula Driven</t>
        </is>
      </c>
    </row>
    <row r="6" ht="20" customHeight="1">
      <c r="A6" s="4" t="n">
        <v>2</v>
      </c>
      <c r="B6" s="5" t="inlineStr">
        <is>
          <t>Model Registry &amp; APIs</t>
        </is>
      </c>
      <c r="C6" s="6" t="inlineStr">
        <is>
          <t>Foundation Models &amp; LLM Catalog</t>
        </is>
      </c>
      <c r="D6" s="6" t="inlineStr">
        <is>
          <t>OpenAI, Gemini, Claude, Llama 3, Pricing per 1M Tokens</t>
        </is>
      </c>
      <c r="E6" s="7" t="inlineStr">
        <is>
          <t>Catalog Pricing &amp; Privacy Tiers</t>
        </is>
      </c>
    </row>
    <row r="7" ht="20" customHeight="1">
      <c r="A7" s="4" t="n">
        <v>3</v>
      </c>
      <c r="B7" s="5" t="inlineStr">
        <is>
          <t>Token Usage &amp; FinOps</t>
        </is>
      </c>
      <c r="C7" s="6" t="inlineStr">
        <is>
          <t>Departmental Token Spend</t>
        </is>
      </c>
      <c r="D7" s="6" t="inlineStr">
        <is>
          <t>Input/Output Tokens (M), Monthly Spend ($), Budget Variance</t>
        </is>
      </c>
      <c r="E7" s="7" t="inlineStr">
        <is>
          <t>Automated Spend Aggregations</t>
        </is>
      </c>
    </row>
    <row r="8" ht="20" customHeight="1">
      <c r="A8" s="4" t="n">
        <v>4</v>
      </c>
      <c r="B8" s="5" t="inlineStr">
        <is>
          <t>GenAI Use Case Pipeline</t>
        </is>
      </c>
      <c r="C8" s="6" t="inlineStr">
        <is>
          <t>AI Product Initiatives</t>
        </is>
      </c>
      <c r="D8" s="6" t="inlineStr">
        <is>
          <t>PoC, Security Review, Production Live Use-Cases</t>
        </is>
      </c>
      <c r="E8" s="7" t="inlineStr">
        <is>
          <t>Stage Gate Lifecycle</t>
        </is>
      </c>
    </row>
    <row r="9" ht="20" customHeight="1">
      <c r="A9" s="4" t="n">
        <v>5</v>
      </c>
      <c r="B9" s="5" t="inlineStr">
        <is>
          <t>Productivity &amp; ROI Realization</t>
        </is>
      </c>
      <c r="C9" s="6" t="inlineStr">
        <is>
          <t>Employee Time Saved &amp; ROI</t>
        </is>
      </c>
      <c r="D9" s="6" t="inlineStr">
        <is>
          <t>Hours Saved / Month, Loaded Labor Rate ($), Financial Value ($)</t>
        </is>
      </c>
      <c r="E9" s="7" t="inlineStr">
        <is>
          <t>ROI &amp; Payback Formulas</t>
        </is>
      </c>
    </row>
    <row r="10" ht="20" customHeight="1">
      <c r="A10" s="4" t="n">
        <v>6</v>
      </c>
      <c r="B10" s="5" t="inlineStr">
        <is>
          <t>AI Safety &amp; Hallucination Log</t>
        </is>
      </c>
      <c r="C10" s="6" t="inlineStr">
        <is>
          <t>AI Red-Teaming &amp; Guardrails</t>
        </is>
      </c>
      <c r="D10" s="6" t="inlineStr">
        <is>
          <t>Hallucinations, Jailbreaks, PII Leaks, Automated Safety Blocks</t>
        </is>
      </c>
      <c r="E10" s="7" t="inlineStr">
        <is>
          <t>Incident RAG Tracking</t>
        </is>
      </c>
    </row>
    <row r="11" ht="20" customHeight="1">
      <c r="A11" s="4" t="n">
        <v>7</v>
      </c>
      <c r="B11" s="5" t="inlineStr">
        <is>
          <t>Prompt Engineering &amp; Evals</t>
        </is>
      </c>
      <c r="C11" s="6" t="inlineStr">
        <is>
          <t>LLM Evaluation Benchmarks</t>
        </is>
      </c>
      <c r="D11" s="6" t="inlineStr">
        <is>
          <t>Factual Accuracy %, Latency, Human-in-the-Loop Ratings</t>
        </is>
      </c>
      <c r="E11" s="7" t="inlineStr">
        <is>
          <t>Accuracy Scorecards</t>
        </is>
      </c>
    </row>
    <row r="12" ht="20" customHeight="1">
      <c r="A12" s="4" t="n">
        <v>8</v>
      </c>
      <c r="B12" s="5" t="inlineStr">
        <is>
          <t>Data Privacy &amp; Training Consent</t>
        </is>
      </c>
      <c r="C12" s="6" t="inlineStr">
        <is>
          <t>Corporate Data Scrubbing</t>
        </is>
      </c>
      <c r="D12" s="6" t="inlineStr">
        <is>
          <t>PII Redaction, Enterprise Data Ingestion, Opt-Out Compliance</t>
        </is>
      </c>
      <c r="E12" s="7" t="inlineStr">
        <is>
          <t>Compliance Checklists</t>
        </is>
      </c>
    </row>
    <row r="13" ht="20" customHeight="1">
      <c r="A13" s="4" t="n">
        <v>9</v>
      </c>
      <c r="B13" s="5" t="inlineStr">
        <is>
          <t>Vector DB &amp; RAG Infrastructure</t>
        </is>
      </c>
      <c r="C13" s="6" t="inlineStr">
        <is>
          <t>RAG Retrieval Embeddings</t>
        </is>
      </c>
      <c r="D13" s="6" t="inlineStr">
        <is>
          <t>Vector DB (Pinecone/Milvus), Vector Count (M), P99 Latency</t>
        </is>
      </c>
      <c r="E13" s="7" t="inlineStr">
        <is>
          <t>Storage &amp; Query Health</t>
        </is>
      </c>
    </row>
    <row r="14" ht="20" customHeight="1">
      <c r="A14" s="4" t="n">
        <v>10</v>
      </c>
      <c r="B14" s="5" t="inlineStr">
        <is>
          <t>Department Adoption &amp; CSAT</t>
        </is>
      </c>
      <c r="C14" s="6" t="inlineStr">
        <is>
          <t>Workplace AI Adoption</t>
        </is>
      </c>
      <c r="D14" s="6" t="inlineStr">
        <is>
          <t>Licensed Users, Active Daily Users (DAU), Employee CSAT (1-5)</t>
        </is>
      </c>
      <c r="E14" s="7" t="inlineStr">
        <is>
          <t>Adoption Rates %</t>
        </is>
      </c>
    </row>
    <row r="15" ht="20" customHeight="1">
      <c r="A15" s="4" t="n">
        <v>11</v>
      </c>
      <c r="B15" s="5" t="inlineStr">
        <is>
          <t>AI Ethics &amp; Bias Audit</t>
        </is>
      </c>
      <c r="C15" s="6" t="inlineStr">
        <is>
          <t>Algorithmic Fairness &amp; Bias</t>
        </is>
      </c>
      <c r="D15" s="6" t="inlineStr">
        <is>
          <t>Demographic Parity, Disparity Ratios, External Ethics Audit</t>
        </is>
      </c>
      <c r="E15" s="7" t="inlineStr">
        <is>
          <t>Bias Risk Ratings</t>
        </is>
      </c>
    </row>
    <row r="16" ht="20" customHeight="1">
      <c r="A16" s="4" t="n">
        <v>12</v>
      </c>
      <c r="B16" s="5" t="inlineStr">
        <is>
          <t>Model Latency &amp; Throughput</t>
        </is>
      </c>
      <c r="C16" s="6" t="inlineStr">
        <is>
          <t>Inference Performance</t>
        </is>
      </c>
      <c r="D16" s="6" t="inlineStr">
        <is>
          <t>Time to First Token (TTFT ms), Tokens per Second (TPS)</t>
        </is>
      </c>
      <c r="E16" s="7" t="inlineStr">
        <is>
          <t>SRE Latency Metrics</t>
        </is>
      </c>
    </row>
    <row r="17" ht="20" customHeight="1">
      <c r="A17" s="4" t="n">
        <v>13</v>
      </c>
      <c r="B17" s="5" t="inlineStr">
        <is>
          <t>AI Security Exceptions</t>
        </is>
      </c>
      <c r="C17" s="6" t="inlineStr">
        <is>
          <t>Bypasses &amp; Custom Approvals</t>
        </is>
      </c>
      <c r="D17" s="6" t="inlineStr">
        <is>
          <t>Approved Custom Prompts, Zero-Data Retention Exceptions</t>
        </is>
      </c>
      <c r="E17" s="7" t="inlineStr">
        <is>
          <t>Audit Approval Logs</t>
        </is>
      </c>
    </row>
    <row r="18" ht="20" customHeight="1">
      <c r="A18" s="4" t="n">
        <v>14</v>
      </c>
      <c r="B18" s="5" t="inlineStr">
        <is>
          <t>Strategic AI Scorecard</t>
        </is>
      </c>
      <c r="C18" s="6" t="inlineStr">
        <is>
          <t>Enterprise AI Maturity Index</t>
        </is>
      </c>
      <c r="D18" s="6" t="inlineStr">
        <is>
          <t>Velocity, FinOps Efficiency, Safety &amp; Compliance, Business ROI</t>
        </is>
      </c>
      <c r="E18" s="7" t="inlineStr">
        <is>
          <t>Weighted Index Formula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3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</cols>
  <sheetData>
    <row r="1" ht="36" customHeight="1">
      <c r="A1" s="1" t="inlineStr">
        <is>
          <t>🤖 ENTERPRISE AI &amp; GENERATIVE AI EXECUTIVE GOVERNANCE DASHBOARD</t>
        </is>
      </c>
    </row>
    <row r="2">
      <c r="A2" s="2" t="inlineStr">
        <is>
          <t>Real-time enterprise AI model consumption, token FinOps, employee productivity savings, and safety compliance.</t>
        </is>
      </c>
    </row>
    <row r="4" ht="18" customHeight="1">
      <c r="A4" s="8" t="inlineStr">
        <is>
          <t>MONTHLY AI TOKEN SPEND</t>
        </is>
      </c>
      <c r="B4" s="9" t="n"/>
      <c r="C4" s="10" t="n"/>
      <c r="D4" s="11" t="inlineStr">
        <is>
          <t>PRODUCTIVITY HOURS SAVED</t>
        </is>
      </c>
      <c r="E4" s="12" t="n"/>
      <c r="F4" s="13" t="n"/>
      <c r="G4" s="11" t="inlineStr">
        <is>
          <t>MONTHLY VALUE CREATED</t>
        </is>
      </c>
      <c r="H4" s="12" t="n"/>
      <c r="I4" s="13" t="n"/>
      <c r="J4" s="14" t="inlineStr">
        <is>
          <t>LIVE PRODUCTION USE CASES</t>
        </is>
      </c>
      <c r="K4" s="15" t="n"/>
      <c r="L4" s="16" t="n"/>
    </row>
    <row r="5" ht="18" customHeight="1">
      <c r="A5" s="17">
        <f>SUM('Token Usage &amp; FinOps'!E10:E25)</f>
        <v/>
      </c>
      <c r="B5" s="18" t="n"/>
      <c r="C5" s="19" t="n"/>
      <c r="D5" s="20">
        <f>SUM('Productivity &amp; ROI Realization'!E10:E25)</f>
        <v/>
      </c>
      <c r="E5" s="18" t="n"/>
      <c r="F5" s="19" t="n"/>
      <c r="G5" s="21">
        <f>SUM('Productivity &amp; ROI Realization'!G10:G25)</f>
        <v/>
      </c>
      <c r="H5" s="18" t="n"/>
      <c r="I5" s="19" t="n"/>
      <c r="J5" s="22">
        <f>COUNTIF('GenAI Use Case Pipeline'!F10:F25, "Production Live")</f>
        <v/>
      </c>
      <c r="K5" s="18" t="n"/>
      <c r="L5" s="19" t="n"/>
    </row>
    <row r="6" ht="18" customHeight="1">
      <c r="A6" s="23" t="n"/>
      <c r="B6" s="24" t="n"/>
      <c r="C6" s="25" t="n"/>
      <c r="D6" s="23" t="n"/>
      <c r="E6" s="24" t="n"/>
      <c r="F6" s="25" t="n"/>
      <c r="G6" s="23" t="n"/>
      <c r="H6" s="24" t="n"/>
      <c r="I6" s="25" t="n"/>
      <c r="J6" s="23" t="n"/>
      <c r="K6" s="24" t="n"/>
      <c r="L6" s="25" t="n"/>
    </row>
    <row r="8" ht="18" customHeight="1">
      <c r="A8" s="26" t="inlineStr">
        <is>
          <t>TOTAL TOKENS (MILLIONS)</t>
        </is>
      </c>
      <c r="B8" s="27" t="n"/>
      <c r="C8" s="28" t="n"/>
      <c r="D8" s="29" t="inlineStr">
        <is>
          <t>CRITICAL SAFETY INCIDENTS</t>
        </is>
      </c>
      <c r="E8" s="30" t="n"/>
      <c r="F8" s="31" t="n"/>
      <c r="G8" s="11" t="inlineStr">
        <is>
          <t>AVG PROMPT ACCURACY %</t>
        </is>
      </c>
      <c r="H8" s="12" t="n"/>
      <c r="I8" s="13" t="n"/>
      <c r="J8" s="14" t="inlineStr">
        <is>
          <t>EMPLOYEE AI CSAT</t>
        </is>
      </c>
      <c r="K8" s="15" t="n"/>
      <c r="L8" s="16" t="n"/>
    </row>
    <row r="9" ht="18" customHeight="1">
      <c r="A9" s="32">
        <f>SUM('Token Usage &amp; FinOps'!C10:D25)</f>
        <v/>
      </c>
      <c r="B9" s="18" t="n"/>
      <c r="C9" s="19" t="n"/>
      <c r="D9" s="33">
        <f>COUNTIF('AI Safety &amp; Hallucination Log'!F10:F25, "High") + COUNTIF('AI Safety &amp; Hallucination Log'!F10:F25, "Critical")</f>
        <v/>
      </c>
      <c r="E9" s="18" t="n"/>
      <c r="F9" s="19" t="n"/>
      <c r="G9" s="34">
        <f>AVERAGE('Prompt Engineering &amp; Evals'!E10:E25)</f>
        <v/>
      </c>
      <c r="H9" s="18" t="n"/>
      <c r="I9" s="19" t="n"/>
      <c r="J9" s="35">
        <f>AVERAGE('Department Adoption &amp; CSAT'!E10:E25)</f>
        <v/>
      </c>
      <c r="K9" s="18" t="n"/>
      <c r="L9" s="19" t="n"/>
    </row>
    <row r="10" ht="18" customHeight="1">
      <c r="A10" s="23" t="n"/>
      <c r="B10" s="24" t="n"/>
      <c r="C10" s="25" t="n"/>
      <c r="D10" s="23" t="n"/>
      <c r="E10" s="24" t="n"/>
      <c r="F10" s="25" t="n"/>
      <c r="G10" s="23" t="n"/>
      <c r="H10" s="24" t="n"/>
      <c r="I10" s="25" t="n"/>
      <c r="J10" s="23" t="n"/>
      <c r="K10" s="24" t="n"/>
      <c r="L10" s="25" t="n"/>
    </row>
    <row r="12">
      <c r="A12" s="36" t="inlineStr">
        <is>
          <t>TOKEN SPEND BY DEPARTMENT</t>
        </is>
      </c>
      <c r="G12" s="36" t="inlineStr">
        <is>
          <t>FOUNDATION MODEL INFERENCE DISTRIBUTION</t>
        </is>
      </c>
    </row>
    <row r="13">
      <c r="A13" s="37" t="inlineStr">
        <is>
          <t>Department</t>
        </is>
      </c>
      <c r="B13" s="37" t="inlineStr">
        <is>
          <t>Spend ($)</t>
        </is>
      </c>
      <c r="G13" s="37" t="inlineStr">
        <is>
          <t>Model Provider</t>
        </is>
      </c>
      <c r="H13" s="37" t="inlineStr">
        <is>
          <t>Share</t>
        </is>
      </c>
    </row>
    <row r="14">
      <c r="A14" s="38" t="inlineStr">
        <is>
          <t>Software Engineering</t>
        </is>
      </c>
      <c r="B14" s="39" t="n">
        <v>18500</v>
      </c>
      <c r="G14" s="38" t="inlineStr">
        <is>
          <t>Google Gemini (Flash/Pro)</t>
        </is>
      </c>
      <c r="H14" s="40" t="n">
        <v>0.42</v>
      </c>
    </row>
    <row r="15">
      <c r="A15" s="38" t="inlineStr">
        <is>
          <t>Customer Support</t>
        </is>
      </c>
      <c r="B15" s="39" t="n">
        <v>14200</v>
      </c>
      <c r="G15" s="38" t="inlineStr">
        <is>
          <t>OpenAI (GPT-4o)</t>
        </is>
      </c>
      <c r="H15" s="40" t="n">
        <v>0.35</v>
      </c>
    </row>
    <row r="16">
      <c r="A16" s="38" t="inlineStr">
        <is>
          <t>Sales &amp; Marketing</t>
        </is>
      </c>
      <c r="B16" s="39" t="n">
        <v>9800</v>
      </c>
      <c r="G16" s="38" t="inlineStr">
        <is>
          <t>Anthropic (Claude 3.5)</t>
        </is>
      </c>
      <c r="H16" s="40" t="n">
        <v>0.15</v>
      </c>
    </row>
    <row r="17">
      <c r="A17" s="38" t="inlineStr">
        <is>
          <t>Legal &amp; Compliance</t>
        </is>
      </c>
      <c r="B17" s="39" t="n">
        <v>5400</v>
      </c>
      <c r="G17" s="38" t="inlineStr">
        <is>
          <t>Self-Hosted Llama 3</t>
        </is>
      </c>
      <c r="H17" s="40" t="n">
        <v>0.08</v>
      </c>
    </row>
    <row r="18">
      <c r="A18" s="38" t="inlineStr">
        <is>
          <t>Product Management</t>
        </is>
      </c>
      <c r="B18" s="39" t="n">
        <v>6100</v>
      </c>
    </row>
    <row r="34">
      <c r="A34" s="41" t="inlineStr">
        <is>
          <t>HIGH-IMPACT ENTERPRISE GENAI USE CASES</t>
        </is>
      </c>
    </row>
    <row r="35" ht="22" customHeight="1">
      <c r="A35" s="42" t="inlineStr">
        <is>
          <t>USE CASE ID</t>
        </is>
      </c>
      <c r="B35" s="42" t="inlineStr">
        <is>
          <t>INITIATIVE NAME</t>
        </is>
      </c>
      <c r="C35" s="42" t="inlineStr">
        <is>
          <t>DEPARTMENT</t>
        </is>
      </c>
      <c r="D35" s="42" t="inlineStr">
        <is>
          <t>FOUNDATION MODEL</t>
        </is>
      </c>
      <c r="E35" s="42" t="inlineStr">
        <is>
          <t>MONTHLY VALUE ($)</t>
        </is>
      </c>
      <c r="F35" s="42" t="inlineStr">
        <is>
          <t>HOURS SAVED</t>
        </is>
      </c>
      <c r="G35" s="42" t="inlineStr">
        <is>
          <t>STAGE</t>
        </is>
      </c>
      <c r="H35" s="42" t="inlineStr">
        <is>
          <t>RAG HEALTH</t>
        </is>
      </c>
    </row>
    <row r="36" ht="20" customHeight="1">
      <c r="A36" s="4" t="inlineStr">
        <is>
          <t>AI-01</t>
        </is>
      </c>
      <c r="B36" s="5" t="inlineStr">
        <is>
          <t>Developer Copilot Code Generation</t>
        </is>
      </c>
      <c r="C36" s="6" t="inlineStr">
        <is>
          <t>Software Engineering</t>
        </is>
      </c>
      <c r="D36" s="6" t="inlineStr">
        <is>
          <t>Gemini 1.5 Pro / GPT-4o</t>
        </is>
      </c>
      <c r="E36" s="43">
        <f>'Productivity &amp; ROI Realization'!G10</f>
        <v/>
      </c>
      <c r="F36" s="44">
        <f>'Productivity &amp; ROI Realization'!E10</f>
        <v/>
      </c>
      <c r="G36" s="4" t="inlineStr">
        <is>
          <t>Production Live</t>
        </is>
      </c>
      <c r="H36" s="45" t="inlineStr">
        <is>
          <t>Optimal</t>
        </is>
      </c>
    </row>
    <row r="37" ht="20" customHeight="1">
      <c r="A37" s="4" t="inlineStr">
        <is>
          <t>AI-02</t>
        </is>
      </c>
      <c r="B37" s="5" t="inlineStr">
        <is>
          <t>Customer Support Autonomous Agent</t>
        </is>
      </c>
      <c r="C37" s="6" t="inlineStr">
        <is>
          <t>Customer Support</t>
        </is>
      </c>
      <c r="D37" s="6" t="inlineStr">
        <is>
          <t>Claude 3.5 Sonnet</t>
        </is>
      </c>
      <c r="E37" s="43">
        <f>'Productivity &amp; ROI Realization'!G11</f>
        <v/>
      </c>
      <c r="F37" s="44">
        <f>'Productivity &amp; ROI Realization'!E11</f>
        <v/>
      </c>
      <c r="G37" s="4" t="inlineStr">
        <is>
          <t>Production Live</t>
        </is>
      </c>
      <c r="H37" s="45" t="inlineStr">
        <is>
          <t>Optimal</t>
        </is>
      </c>
    </row>
    <row r="38" ht="20" customHeight="1">
      <c r="A38" s="4" t="inlineStr">
        <is>
          <t>AI-03</t>
        </is>
      </c>
      <c r="B38" s="5" t="inlineStr">
        <is>
          <t>Legal Contract Summary &amp; Redline</t>
        </is>
      </c>
      <c r="C38" s="6" t="inlineStr">
        <is>
          <t>Legal &amp; Compliance</t>
        </is>
      </c>
      <c r="D38" s="6" t="inlineStr">
        <is>
          <t>Gemini 1.5 Pro</t>
        </is>
      </c>
      <c r="E38" s="43">
        <f>'Productivity &amp; ROI Realization'!G12</f>
        <v/>
      </c>
      <c r="F38" s="44">
        <f>'Productivity &amp; ROI Realization'!E12</f>
        <v/>
      </c>
      <c r="G38" s="4" t="inlineStr">
        <is>
          <t>Production Live</t>
        </is>
      </c>
      <c r="H38" s="45" t="inlineStr">
        <is>
          <t>Optimal</t>
        </is>
      </c>
    </row>
    <row r="39" ht="20" customHeight="1">
      <c r="A39" s="4" t="inlineStr">
        <is>
          <t>AI-04</t>
        </is>
      </c>
      <c r="B39" s="5" t="inlineStr">
        <is>
          <t>Enterprise Internal Knowledge Search (RAG)</t>
        </is>
      </c>
      <c r="C39" s="6" t="inlineStr">
        <is>
          <t>All Employees</t>
        </is>
      </c>
      <c r="D39" s="6" t="inlineStr">
        <is>
          <t>Llama 3 70B Self-Hosted</t>
        </is>
      </c>
      <c r="E39" s="43">
        <f>'Productivity &amp; ROI Realization'!G13</f>
        <v/>
      </c>
      <c r="F39" s="44">
        <f>'Productivity &amp; ROI Realization'!E13</f>
        <v/>
      </c>
      <c r="G39" s="4" t="inlineStr">
        <is>
          <t>Testing / Beta</t>
        </is>
      </c>
      <c r="H39" s="46" t="inlineStr">
        <is>
          <t>On Track</t>
        </is>
      </c>
    </row>
    <row r="48">
      <c r="B48" s="68" t="inlineStr">
        <is>
          <t>Monthly Enterprise AI Model Alignment &amp; Safety Gate Pass Rate (%)</t>
        </is>
      </c>
      <c r="G48" s="68" t="inlineStr">
        <is>
          <t>Enterprise GenAI Governance &amp; Risk Maturity</t>
        </is>
      </c>
    </row>
    <row r="49">
      <c r="B49" s="69" t="inlineStr">
        <is>
          <t>Month</t>
        </is>
      </c>
      <c r="C49" s="69" t="inlineStr">
        <is>
          <t>Target Safety Pass %</t>
        </is>
      </c>
      <c r="D49" s="69" t="inlineStr">
        <is>
          <t>Actual Safety Pass Rate %</t>
        </is>
      </c>
      <c r="E49" s="69" t="inlineStr">
        <is>
          <t>Hallucination Defense Score %</t>
        </is>
      </c>
      <c r="G49" s="69" t="inlineStr">
        <is>
          <t>Operational Capability Pillar</t>
        </is>
      </c>
      <c r="H49" s="69" t="inlineStr">
        <is>
          <t>Benchmark</t>
        </is>
      </c>
      <c r="I49" s="69" t="inlineStr">
        <is>
          <t>Current Attainment</t>
        </is>
      </c>
    </row>
    <row r="50">
      <c r="B50" s="70" t="inlineStr">
        <is>
          <t>May</t>
        </is>
      </c>
      <c r="C50" s="71" t="n">
        <v>92</v>
      </c>
      <c r="D50" s="71" t="n">
        <v>93.40000000000001</v>
      </c>
      <c r="E50" s="71" t="n">
        <v>95</v>
      </c>
      <c r="G50" s="72" t="inlineStr">
        <is>
          <t>Prompt Injection Guardrail</t>
        </is>
      </c>
      <c r="H50" s="73" t="n">
        <v>4.5</v>
      </c>
      <c r="I50" s="73" t="n">
        <v>4.9</v>
      </c>
    </row>
    <row r="51">
      <c r="B51" s="70" t="inlineStr">
        <is>
          <t>Jun</t>
        </is>
      </c>
      <c r="C51" s="71" t="n">
        <v>94</v>
      </c>
      <c r="D51" s="71" t="n">
        <v>95.09999999999999</v>
      </c>
      <c r="E51" s="71" t="n">
        <v>96.2</v>
      </c>
      <c r="G51" s="72" t="inlineStr">
        <is>
          <t>PII Data Masking in RAG</t>
        </is>
      </c>
      <c r="H51" s="73" t="n">
        <v>4.2</v>
      </c>
      <c r="I51" s="73" t="n">
        <v>4.8</v>
      </c>
    </row>
    <row r="52">
      <c r="B52" s="70" t="inlineStr">
        <is>
          <t>Jul</t>
        </is>
      </c>
      <c r="C52" s="71" t="n">
        <v>95</v>
      </c>
      <c r="D52" s="71" t="n">
        <v>96.5</v>
      </c>
      <c r="E52" s="71" t="n">
        <v>97.5</v>
      </c>
      <c r="G52" s="72" t="inlineStr">
        <is>
          <t>Model Hallucination Benchmark</t>
        </is>
      </c>
      <c r="H52" s="73" t="n">
        <v>4</v>
      </c>
      <c r="I52" s="73" t="n">
        <v>4.6</v>
      </c>
    </row>
    <row r="53">
      <c r="B53" s="70" t="inlineStr">
        <is>
          <t>Aug</t>
        </is>
      </c>
      <c r="C53" s="71" t="n">
        <v>95</v>
      </c>
      <c r="D53" s="71" t="n">
        <v>96</v>
      </c>
      <c r="E53" s="71" t="n">
        <v>97</v>
      </c>
      <c r="G53" s="72" t="inlineStr">
        <is>
          <t>Token Cost Budget FinOps</t>
        </is>
      </c>
      <c r="H53" s="73" t="n">
        <v>3.8</v>
      </c>
      <c r="I53" s="73" t="n">
        <v>4.3</v>
      </c>
    </row>
    <row r="54">
      <c r="B54" s="70" t="inlineStr">
        <is>
          <t>Sep</t>
        </is>
      </c>
      <c r="C54" s="71" t="n">
        <v>97</v>
      </c>
      <c r="D54" s="71" t="n">
        <v>97.8</v>
      </c>
      <c r="E54" s="71" t="n">
        <v>98.40000000000001</v>
      </c>
      <c r="G54" s="72" t="inlineStr">
        <is>
          <t>EU AI Act Compliance</t>
        </is>
      </c>
      <c r="H54" s="73" t="n">
        <v>4</v>
      </c>
      <c r="I54" s="73" t="n">
        <v>4.5</v>
      </c>
    </row>
    <row r="55">
      <c r="B55" s="70" t="inlineStr">
        <is>
          <t>Oct</t>
        </is>
      </c>
      <c r="C55" s="71" t="n">
        <v>98</v>
      </c>
      <c r="D55" s="71" t="n">
        <v>98.90000000000001</v>
      </c>
      <c r="E55" s="71" t="n">
        <v>99.2</v>
      </c>
      <c r="G55" s="72" t="inlineStr">
        <is>
          <t>Human-in-the-Loop Review</t>
        </is>
      </c>
      <c r="H55" s="73" t="n">
        <v>4</v>
      </c>
      <c r="I55" s="73" t="n">
        <v>4.4</v>
      </c>
    </row>
    <row r="72">
      <c r="B72" s="68" t="inlineStr">
        <is>
          <t>Enterprise GenAI Token Ingestion Volume by Use-Case (Million Tokens)</t>
        </is>
      </c>
      <c r="G72" s="68" t="inlineStr">
        <is>
          <t>GenAI Model Accuracy Benchmark (%) vs Hallucination Rate (%)</t>
        </is>
      </c>
    </row>
    <row r="73">
      <c r="B73" s="69" t="inlineStr">
        <is>
          <t>Month</t>
        </is>
      </c>
      <c r="C73" s="69" t="inlineStr">
        <is>
          <t>Internal Coding Copilot</t>
        </is>
      </c>
      <c r="D73" s="69" t="inlineStr">
        <is>
          <t>Customer Support Agent</t>
        </is>
      </c>
      <c r="E73" s="69" t="inlineStr">
        <is>
          <t>Legal &amp; Contract RAG</t>
        </is>
      </c>
      <c r="F73" s="69" t="inlineStr">
        <is>
          <t>Data Analytics BI</t>
        </is>
      </c>
      <c r="G73" s="69" t="inlineStr">
        <is>
          <t>Deployed LLM</t>
        </is>
      </c>
      <c r="H73" s="69" t="inlineStr">
        <is>
          <t>Accuracy Benchmark %</t>
        </is>
      </c>
      <c r="I73" s="69" t="inlineStr">
        <is>
          <t>Hallucination %</t>
        </is>
      </c>
      <c r="J73" s="69" t="inlineStr">
        <is>
          <t>Monthly Cost ($k)</t>
        </is>
      </c>
    </row>
    <row r="74">
      <c r="B74" s="72" t="inlineStr">
        <is>
          <t>May</t>
        </is>
      </c>
      <c r="C74" s="74" t="n">
        <v>140</v>
      </c>
      <c r="D74" s="74" t="n">
        <v>95</v>
      </c>
      <c r="E74" s="74" t="n">
        <v>60</v>
      </c>
      <c r="F74" s="74" t="n">
        <v>45</v>
      </c>
      <c r="G74" s="72" t="inlineStr">
        <is>
          <t>Finance-RAG-GPT4o</t>
        </is>
      </c>
      <c r="H74" s="75" t="n">
        <v>98.40000000000001</v>
      </c>
      <c r="I74" s="75" t="n">
        <v>0.4</v>
      </c>
      <c r="J74" s="74" t="n">
        <v>28</v>
      </c>
    </row>
    <row r="75">
      <c r="B75" s="72" t="inlineStr">
        <is>
          <t>Jun</t>
        </is>
      </c>
      <c r="C75" s="74" t="n">
        <v>185</v>
      </c>
      <c r="D75" s="74" t="n">
        <v>120</v>
      </c>
      <c r="E75" s="74" t="n">
        <v>78</v>
      </c>
      <c r="F75" s="74" t="n">
        <v>62</v>
      </c>
      <c r="G75" s="72" t="inlineStr">
        <is>
          <t>Legal-Clause-Claude</t>
        </is>
      </c>
      <c r="H75" s="75" t="n">
        <v>97.90000000000001</v>
      </c>
      <c r="I75" s="75" t="n">
        <v>0.6</v>
      </c>
      <c r="J75" s="74" t="n">
        <v>24</v>
      </c>
    </row>
    <row r="76">
      <c r="B76" s="72" t="inlineStr">
        <is>
          <t>Jul</t>
        </is>
      </c>
      <c r="C76" s="74" t="n">
        <v>240</v>
      </c>
      <c r="D76" s="74" t="n">
        <v>155</v>
      </c>
      <c r="E76" s="74" t="n">
        <v>98</v>
      </c>
      <c r="F76" s="74" t="n">
        <v>85</v>
      </c>
      <c r="G76" s="72" t="inlineStr">
        <is>
          <t>Code-Assistant-Gemini</t>
        </is>
      </c>
      <c r="H76" s="75" t="n">
        <v>96.5</v>
      </c>
      <c r="I76" s="75" t="n">
        <v>1.2</v>
      </c>
      <c r="J76" s="74" t="n">
        <v>18</v>
      </c>
    </row>
    <row r="77">
      <c r="B77" s="72" t="inlineStr">
        <is>
          <t>Aug</t>
        </is>
      </c>
      <c r="C77" s="74" t="n">
        <v>235</v>
      </c>
      <c r="D77" s="74" t="n">
        <v>150</v>
      </c>
      <c r="E77" s="74" t="n">
        <v>95</v>
      </c>
      <c r="F77" s="74" t="n">
        <v>82</v>
      </c>
      <c r="G77" s="72" t="inlineStr">
        <is>
          <t>Customer-Support-70B</t>
        </is>
      </c>
      <c r="H77" s="75" t="n">
        <v>94.8</v>
      </c>
      <c r="I77" s="75" t="n">
        <v>1.8</v>
      </c>
      <c r="J77" s="74" t="n">
        <v>12</v>
      </c>
    </row>
    <row r="78">
      <c r="B78" s="72" t="inlineStr">
        <is>
          <t>Sep</t>
        </is>
      </c>
      <c r="C78" s="74" t="n">
        <v>310</v>
      </c>
      <c r="D78" s="74" t="n">
        <v>195</v>
      </c>
      <c r="E78" s="74" t="n">
        <v>125</v>
      </c>
      <c r="F78" s="74" t="n">
        <v>110</v>
      </c>
      <c r="G78" s="72" t="inlineStr">
        <is>
          <t>Document-Extractor-8B</t>
        </is>
      </c>
      <c r="H78" s="75" t="n">
        <v>92.09999999999999</v>
      </c>
      <c r="I78" s="75" t="n">
        <v>2.8</v>
      </c>
      <c r="J78" s="74" t="n">
        <v>6</v>
      </c>
    </row>
    <row r="79">
      <c r="B79" s="72" t="inlineStr">
        <is>
          <t>Oct</t>
        </is>
      </c>
      <c r="C79" s="74" t="n">
        <v>395</v>
      </c>
      <c r="D79" s="74" t="n">
        <v>250</v>
      </c>
      <c r="E79" s="74" t="n">
        <v>160</v>
      </c>
      <c r="F79" s="74" t="n">
        <v>145</v>
      </c>
      <c r="G79" s="72" t="inlineStr">
        <is>
          <t>Internal-Chat-General</t>
        </is>
      </c>
      <c r="H79" s="75" t="n">
        <v>90.5</v>
      </c>
      <c r="I79" s="75" t="n">
        <v>3.4</v>
      </c>
      <c r="J79" s="74" t="n">
        <v>4</v>
      </c>
    </row>
  </sheetData>
  <mergeCells count="17">
    <mergeCell ref="D8:F8"/>
    <mergeCell ref="D5:F6"/>
    <mergeCell ref="A5:C6"/>
    <mergeCell ref="G5:I6"/>
    <mergeCell ref="D4:F4"/>
    <mergeCell ref="A8:C8"/>
    <mergeCell ref="G9:I10"/>
    <mergeCell ref="G8:I8"/>
    <mergeCell ref="J5:L6"/>
    <mergeCell ref="G4:I4"/>
    <mergeCell ref="A9:C10"/>
    <mergeCell ref="J4:L4"/>
    <mergeCell ref="D9:F10"/>
    <mergeCell ref="J8:L8"/>
    <mergeCell ref="J9:L10"/>
    <mergeCell ref="A4:C4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  <col width="32" customWidth="1" min="7" max="7"/>
    <col width="18" customWidth="1" min="8" max="8"/>
    <col width="18" customWidth="1" min="9" max="9"/>
    <col width="18" customWidth="1" min="10" max="10"/>
  </cols>
  <sheetData>
    <row r="1" ht="35" customHeight="1">
      <c r="A1" s="47" t="inlineStr">
        <is>
          <t>🧠 APPROVED FOUNDATION MODEL REGISTRY &amp; PRICING LEDGER</t>
        </is>
      </c>
    </row>
    <row r="9" ht="24" customHeight="1">
      <c r="A9" s="3" t="inlineStr">
        <is>
          <t>MODEL ID</t>
        </is>
      </c>
      <c r="B9" s="3" t="inlineStr">
        <is>
          <t>MODEL NAME</t>
        </is>
      </c>
      <c r="C9" s="3" t="inlineStr">
        <is>
          <t>PROVIDER</t>
        </is>
      </c>
      <c r="D9" s="3" t="inlineStr">
        <is>
          <t>CONTEXT WINDOW</t>
        </is>
      </c>
      <c r="E9" s="3" t="inlineStr">
        <is>
          <t>INPUT COST / 1M ($)</t>
        </is>
      </c>
      <c r="F9" s="3" t="inlineStr">
        <is>
          <t>OUTPUT COST / 1M ($)</t>
        </is>
      </c>
      <c r="G9" s="3" t="inlineStr">
        <is>
          <t>DATA RETENTION POLICY</t>
        </is>
      </c>
      <c r="H9" s="3" t="inlineStr">
        <is>
          <t>ZERO-DATA RETENTION</t>
        </is>
      </c>
      <c r="I9" s="3" t="inlineStr">
        <is>
          <t>HOSTING REGION</t>
        </is>
      </c>
      <c r="J9" s="3" t="inlineStr">
        <is>
          <t>STATUS</t>
        </is>
      </c>
    </row>
    <row r="10" ht="20" customHeight="1">
      <c r="A10" s="4" t="inlineStr">
        <is>
          <t>MDL-01</t>
        </is>
      </c>
      <c r="B10" s="5" t="inlineStr">
        <is>
          <t>Gemini 1.5 Pro</t>
        </is>
      </c>
      <c r="C10" s="6" t="inlineStr">
        <is>
          <t>Google Cloud</t>
        </is>
      </c>
      <c r="D10" s="4" t="inlineStr">
        <is>
          <t>2,000,000 Tokens</t>
        </is>
      </c>
      <c r="E10" s="48" t="n">
        <v>1.25</v>
      </c>
      <c r="F10" s="48" t="n">
        <v>5</v>
      </c>
      <c r="G10" s="6" t="inlineStr">
        <is>
          <t>Enterprise Zero Retention</t>
        </is>
      </c>
      <c r="H10" s="45" t="inlineStr">
        <is>
          <t>Yes</t>
        </is>
      </c>
      <c r="I10" s="4" t="inlineStr">
        <is>
          <t>us-central1 / Vertex</t>
        </is>
      </c>
      <c r="J10" s="45" t="inlineStr">
        <is>
          <t>Approved</t>
        </is>
      </c>
    </row>
    <row r="11" ht="20" customHeight="1">
      <c r="A11" s="4" t="inlineStr">
        <is>
          <t>MDL-02</t>
        </is>
      </c>
      <c r="B11" s="5" t="inlineStr">
        <is>
          <t>Gemini 1.5 Flash</t>
        </is>
      </c>
      <c r="C11" s="6" t="inlineStr">
        <is>
          <t>Google Cloud</t>
        </is>
      </c>
      <c r="D11" s="4" t="inlineStr">
        <is>
          <t>1,000,000 Tokens</t>
        </is>
      </c>
      <c r="E11" s="48" t="n">
        <v>0.075</v>
      </c>
      <c r="F11" s="48" t="n">
        <v>0.3</v>
      </c>
      <c r="G11" s="6" t="inlineStr">
        <is>
          <t>Enterprise Zero Retention</t>
        </is>
      </c>
      <c r="H11" s="45" t="inlineStr">
        <is>
          <t>Yes</t>
        </is>
      </c>
      <c r="I11" s="4" t="inlineStr">
        <is>
          <t>us-central1 / Vertex</t>
        </is>
      </c>
      <c r="J11" s="45" t="inlineStr">
        <is>
          <t>Approved</t>
        </is>
      </c>
    </row>
    <row r="12" ht="20" customHeight="1">
      <c r="A12" s="4" t="inlineStr">
        <is>
          <t>MDL-03</t>
        </is>
      </c>
      <c r="B12" s="5" t="inlineStr">
        <is>
          <t>GPT-4o</t>
        </is>
      </c>
      <c r="C12" s="6" t="inlineStr">
        <is>
          <t>OpenAI (Azure)</t>
        </is>
      </c>
      <c r="D12" s="4" t="inlineStr">
        <is>
          <t>128,000 Tokens</t>
        </is>
      </c>
      <c r="E12" s="48" t="n">
        <v>2.5</v>
      </c>
      <c r="F12" s="48" t="n">
        <v>10</v>
      </c>
      <c r="G12" s="6" t="inlineStr">
        <is>
          <t>Enterprise BAA HIPAA Compliant</t>
        </is>
      </c>
      <c r="H12" s="45" t="inlineStr">
        <is>
          <t>Yes</t>
        </is>
      </c>
      <c r="I12" s="4" t="inlineStr">
        <is>
          <t>East US / Azure</t>
        </is>
      </c>
      <c r="J12" s="45" t="inlineStr">
        <is>
          <t>Approved</t>
        </is>
      </c>
    </row>
    <row r="13" ht="20" customHeight="1">
      <c r="A13" s="4" t="inlineStr">
        <is>
          <t>MDL-04</t>
        </is>
      </c>
      <c r="B13" s="5" t="inlineStr">
        <is>
          <t>Claude 3.5 Sonnet</t>
        </is>
      </c>
      <c r="C13" s="6" t="inlineStr">
        <is>
          <t>Anthropic (Bedrock)</t>
        </is>
      </c>
      <c r="D13" s="4" t="inlineStr">
        <is>
          <t>200,000 Tokens</t>
        </is>
      </c>
      <c r="E13" s="48" t="n">
        <v>3</v>
      </c>
      <c r="F13" s="48" t="n">
        <v>15</v>
      </c>
      <c r="G13" s="6" t="inlineStr">
        <is>
          <t>AWS Bedrock Zero Data Retention</t>
        </is>
      </c>
      <c r="H13" s="45" t="inlineStr">
        <is>
          <t>Yes</t>
        </is>
      </c>
      <c r="I13" s="4" t="inlineStr">
        <is>
          <t>us-east-1 / AWS</t>
        </is>
      </c>
      <c r="J13" s="45" t="inlineStr">
        <is>
          <t>Approved</t>
        </is>
      </c>
    </row>
    <row r="14" ht="20" customHeight="1">
      <c r="A14" s="4" t="inlineStr">
        <is>
          <t>MDL-05</t>
        </is>
      </c>
      <c r="B14" s="5" t="inlineStr">
        <is>
          <t>Llama 3 70B Instruct</t>
        </is>
      </c>
      <c r="C14" s="6" t="inlineStr">
        <is>
          <t>Self-Hosted on GCP GKE</t>
        </is>
      </c>
      <c r="D14" s="4" t="inlineStr">
        <is>
          <t>8,192 Tokens</t>
        </is>
      </c>
      <c r="E14" s="48" t="n">
        <v>0</v>
      </c>
      <c r="F14" s="48" t="n">
        <v>0</v>
      </c>
      <c r="G14" s="6" t="inlineStr">
        <is>
          <t>Fully Internal On-Prem / VPC</t>
        </is>
      </c>
      <c r="H14" s="45" t="inlineStr">
        <is>
          <t>Yes</t>
        </is>
      </c>
      <c r="I14" s="4" t="inlineStr">
        <is>
          <t>asia-southeast2</t>
        </is>
      </c>
      <c r="J14" s="45" t="inlineStr">
        <is>
          <t>Approved</t>
        </is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1" t="inlineStr">
        <is>
          <t>💰 LLM TOKEN CONSUMPTION &amp; CLOUD AI FINOPS SPEND</t>
        </is>
      </c>
    </row>
    <row r="3">
      <c r="B3" s="36" t="inlineStr">
        <is>
          <t>Total Monthly AI Spend:</t>
        </is>
      </c>
      <c r="C3" s="49">
        <f>SUM(E10:E25)</f>
        <v/>
      </c>
    </row>
    <row r="9" ht="24" customHeight="1">
      <c r="A9" s="42" t="inlineStr">
        <is>
          <t>DEPARTMENT</t>
        </is>
      </c>
      <c r="B9" s="42" t="inlineStr">
        <is>
          <t>PRIMARY MODEL</t>
        </is>
      </c>
      <c r="C9" s="42" t="inlineStr">
        <is>
          <t>MONTHLY INPUT (M)</t>
        </is>
      </c>
      <c r="D9" s="42" t="inlineStr">
        <is>
          <t>MONTHLY OUTPUT (M)</t>
        </is>
      </c>
      <c r="E9" s="42" t="inlineStr">
        <is>
          <t>TOTAL SPEND ($)</t>
        </is>
      </c>
      <c r="F9" s="42" t="inlineStr">
        <is>
          <t>BUDGET ($)</t>
        </is>
      </c>
      <c r="G9" s="42" t="inlineStr">
        <is>
          <t>VARIANCE ($)</t>
        </is>
      </c>
      <c r="H9" s="42" t="inlineStr">
        <is>
          <t>SPEND STATUS</t>
        </is>
      </c>
      <c r="I9" s="42" t="inlineStr">
        <is>
          <t>COST PER EMPLOYEE</t>
        </is>
      </c>
    </row>
    <row r="10" ht="20" customHeight="1">
      <c r="A10" s="5" t="inlineStr">
        <is>
          <t>Software Engineering</t>
        </is>
      </c>
      <c r="B10" s="6" t="inlineStr">
        <is>
          <t>GPT-4o &amp; Gemini 1.5 Pro</t>
        </is>
      </c>
      <c r="C10" s="50" t="n">
        <v>185.4</v>
      </c>
      <c r="D10" s="50" t="n">
        <v>62.1</v>
      </c>
      <c r="E10" s="51" t="n">
        <v>18500</v>
      </c>
      <c r="F10" s="52" t="n">
        <v>20000</v>
      </c>
      <c r="G10" s="43">
        <f>F10-E10</f>
        <v/>
      </c>
      <c r="H10" s="45" t="inlineStr">
        <is>
          <t>Under Budget</t>
        </is>
      </c>
      <c r="I10" s="52">
        <f>E10/120</f>
        <v/>
      </c>
    </row>
    <row r="11" ht="20" customHeight="1">
      <c r="A11" s="5" t="inlineStr">
        <is>
          <t>Customer Support</t>
        </is>
      </c>
      <c r="B11" s="6" t="inlineStr">
        <is>
          <t>Claude 3.5 &amp; Flash</t>
        </is>
      </c>
      <c r="C11" s="50" t="n">
        <v>240.2</v>
      </c>
      <c r="D11" s="50" t="n">
        <v>85</v>
      </c>
      <c r="E11" s="51" t="n">
        <v>14200</v>
      </c>
      <c r="F11" s="52" t="n">
        <v>15000</v>
      </c>
      <c r="G11" s="43">
        <f>F11-E11</f>
        <v/>
      </c>
      <c r="H11" s="45" t="inlineStr">
        <is>
          <t>Under Budget</t>
        </is>
      </c>
      <c r="I11" s="52">
        <f>E11/80</f>
        <v/>
      </c>
    </row>
    <row r="12" ht="20" customHeight="1">
      <c r="A12" s="5" t="inlineStr">
        <is>
          <t>Sales &amp; Marketing</t>
        </is>
      </c>
      <c r="B12" s="6" t="inlineStr">
        <is>
          <t>Gemini 1.5 Flash</t>
        </is>
      </c>
      <c r="C12" s="50" t="n">
        <v>120.5</v>
      </c>
      <c r="D12" s="50" t="n">
        <v>45.2</v>
      </c>
      <c r="E12" s="51" t="n">
        <v>9800</v>
      </c>
      <c r="F12" s="52" t="n">
        <v>10000</v>
      </c>
      <c r="G12" s="43">
        <f>F12-E12</f>
        <v/>
      </c>
      <c r="H12" s="45" t="inlineStr">
        <is>
          <t>Under Budget</t>
        </is>
      </c>
      <c r="I12" s="52">
        <f>E12/50</f>
        <v/>
      </c>
    </row>
    <row r="13" ht="20" customHeight="1">
      <c r="A13" s="5" t="inlineStr">
        <is>
          <t>Legal &amp; Compliance</t>
        </is>
      </c>
      <c r="B13" s="6" t="inlineStr">
        <is>
          <t>Gemini 1.5 Pro</t>
        </is>
      </c>
      <c r="C13" s="50" t="n">
        <v>45</v>
      </c>
      <c r="D13" s="50" t="n">
        <v>12.8</v>
      </c>
      <c r="E13" s="51" t="n">
        <v>5400</v>
      </c>
      <c r="F13" s="52" t="n">
        <v>6000</v>
      </c>
      <c r="G13" s="43">
        <f>F13-E13</f>
        <v/>
      </c>
      <c r="H13" s="45" t="inlineStr">
        <is>
          <t>Under Budget</t>
        </is>
      </c>
      <c r="I13" s="52">
        <f>E13/15</f>
        <v/>
      </c>
    </row>
    <row r="14" ht="20" customHeight="1">
      <c r="A14" s="5" t="inlineStr">
        <is>
          <t>Product Management</t>
        </is>
      </c>
      <c r="B14" s="6" t="inlineStr">
        <is>
          <t>GPT-4o</t>
        </is>
      </c>
      <c r="C14" s="50" t="n">
        <v>58.2</v>
      </c>
      <c r="D14" s="50" t="n">
        <v>19.5</v>
      </c>
      <c r="E14" s="51" t="n">
        <v>6100</v>
      </c>
      <c r="F14" s="52" t="n">
        <v>7000</v>
      </c>
      <c r="G14" s="43">
        <f>F14-E14</f>
        <v/>
      </c>
      <c r="H14" s="45" t="inlineStr">
        <is>
          <t>Under Budget</t>
        </is>
      </c>
      <c r="I14" s="52">
        <f>E14/25</f>
        <v/>
      </c>
    </row>
  </sheetData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34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7" t="inlineStr">
        <is>
          <t>🚀 ENTERPRISE GENAI USE CASE PIPELINE &amp; STAGE-GATE</t>
        </is>
      </c>
    </row>
    <row r="9" ht="24" customHeight="1">
      <c r="A9" s="3" t="inlineStr">
        <is>
          <t>USE CASE ID</t>
        </is>
      </c>
      <c r="B9" s="3" t="inlineStr">
        <is>
          <t>INITIATIVE NAME</t>
        </is>
      </c>
      <c r="C9" s="3" t="inlineStr">
        <is>
          <t>DEPARTMENT</t>
        </is>
      </c>
      <c r="D9" s="3" t="inlineStr">
        <is>
          <t>FOUNDATION MODEL</t>
        </is>
      </c>
      <c r="E9" s="3" t="inlineStr">
        <is>
          <t>BUSINESS GOAL</t>
        </is>
      </c>
      <c r="F9" s="3" t="inlineStr">
        <is>
          <t>CURRENT STAGE</t>
        </is>
      </c>
      <c r="G9" s="3" t="inlineStr">
        <is>
          <t>TARGET LAUNCH</t>
        </is>
      </c>
      <c r="H9" s="3" t="inlineStr">
        <is>
          <t>STATUS</t>
        </is>
      </c>
    </row>
    <row r="10" ht="20" customHeight="1">
      <c r="A10" s="4" t="inlineStr">
        <is>
          <t>AI-01</t>
        </is>
      </c>
      <c r="B10" s="5" t="inlineStr">
        <is>
          <t>Developer Copilot Assistant</t>
        </is>
      </c>
      <c r="C10" s="6" t="inlineStr">
        <is>
          <t>Software Engineering</t>
        </is>
      </c>
      <c r="D10" s="6" t="inlineStr">
        <is>
          <t>Gemini / GPT-4o</t>
        </is>
      </c>
      <c r="E10" s="6" t="inlineStr">
        <is>
          <t>30% faster boilerplate &amp; unit tests</t>
        </is>
      </c>
      <c r="F10" s="45" t="inlineStr">
        <is>
          <t>Production Live</t>
        </is>
      </c>
      <c r="G10" s="4" t="inlineStr">
        <is>
          <t>2026-06-01</t>
        </is>
      </c>
      <c r="H10" s="45" t="inlineStr">
        <is>
          <t>Optimal</t>
        </is>
      </c>
    </row>
    <row r="11" ht="20" customHeight="1">
      <c r="A11" s="4" t="inlineStr">
        <is>
          <t>AI-02</t>
        </is>
      </c>
      <c r="B11" s="5" t="inlineStr">
        <is>
          <t>Autonomous Support Resolution Agent</t>
        </is>
      </c>
      <c r="C11" s="6" t="inlineStr">
        <is>
          <t>Customer Support</t>
        </is>
      </c>
      <c r="D11" s="6" t="inlineStr">
        <is>
          <t>Claude 3.5 Sonnet</t>
        </is>
      </c>
      <c r="E11" s="6" t="inlineStr">
        <is>
          <t>Automate tier-1 customer ticket resolution</t>
        </is>
      </c>
      <c r="F11" s="45" t="inlineStr">
        <is>
          <t>Production Live</t>
        </is>
      </c>
      <c r="G11" s="4" t="inlineStr">
        <is>
          <t>2026-08-15</t>
        </is>
      </c>
      <c r="H11" s="45" t="inlineStr">
        <is>
          <t>Optimal</t>
        </is>
      </c>
    </row>
    <row r="12" ht="20" customHeight="1">
      <c r="A12" s="4" t="inlineStr">
        <is>
          <t>AI-03</t>
        </is>
      </c>
      <c r="B12" s="5" t="inlineStr">
        <is>
          <t>Legal Contract Summarizer</t>
        </is>
      </c>
      <c r="C12" s="6" t="inlineStr">
        <is>
          <t>Legal &amp; Compliance</t>
        </is>
      </c>
      <c r="D12" s="6" t="inlineStr">
        <is>
          <t>Gemini 1.5 Pro</t>
        </is>
      </c>
      <c r="E12" s="6" t="inlineStr">
        <is>
          <t>Summarize vendor NDAs and master services</t>
        </is>
      </c>
      <c r="F12" s="45" t="inlineStr">
        <is>
          <t>Production Live</t>
        </is>
      </c>
      <c r="G12" s="4" t="inlineStr">
        <is>
          <t>2026-09-01</t>
        </is>
      </c>
      <c r="H12" s="45" t="inlineStr">
        <is>
          <t>Optimal</t>
        </is>
      </c>
    </row>
    <row r="13" ht="20" customHeight="1">
      <c r="A13" s="4" t="inlineStr">
        <is>
          <t>AI-04</t>
        </is>
      </c>
      <c r="B13" s="5" t="inlineStr">
        <is>
          <t>Enterprise Internal RAG Search</t>
        </is>
      </c>
      <c r="C13" s="6" t="inlineStr">
        <is>
          <t>All Company</t>
        </is>
      </c>
      <c r="D13" s="6" t="inlineStr">
        <is>
          <t>Llama 3 70B</t>
        </is>
      </c>
      <c r="E13" s="6" t="inlineStr">
        <is>
          <t>Single search interface across Jira/Confluence</t>
        </is>
      </c>
      <c r="F13" s="46" t="inlineStr">
        <is>
          <t>PoC</t>
        </is>
      </c>
      <c r="G13" s="4" t="inlineStr">
        <is>
          <t>2026-12-01</t>
        </is>
      </c>
      <c r="H13" s="46" t="inlineStr">
        <is>
          <t>On Track</t>
        </is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4" customWidth="1" min="7" max="7"/>
    <col width="24" customWidth="1" min="8" max="8"/>
  </cols>
  <sheetData>
    <row r="1" ht="35" customHeight="1">
      <c r="A1" s="1" t="inlineStr">
        <is>
          <t>📈 EMPLOYEE TIME SAVED, PRODUCTIVITY METRICS &amp; VALUE ROI</t>
        </is>
      </c>
    </row>
    <row r="3">
      <c r="B3" s="36" t="inlineStr">
        <is>
          <t>Total Monthly Value ($):</t>
        </is>
      </c>
      <c r="C3" s="53">
        <f>SUM(G10:G25)</f>
        <v/>
      </c>
    </row>
    <row r="9" ht="24" customHeight="1">
      <c r="A9" s="42" t="inlineStr">
        <is>
          <t>USE CASE NAME</t>
        </is>
      </c>
      <c r="B9" s="42" t="inlineStr">
        <is>
          <t>DEPARTMENT</t>
        </is>
      </c>
      <c r="C9" s="42" t="inlineStr">
        <is>
          <t>ACTIVE EMPLOYEES</t>
        </is>
      </c>
      <c r="D9" s="42" t="inlineStr">
        <is>
          <t>HOURS SAVED / EMP / MO</t>
        </is>
      </c>
      <c r="E9" s="42" t="inlineStr">
        <is>
          <t>TOTAL HOURS SAVED</t>
        </is>
      </c>
      <c r="F9" s="42" t="inlineStr">
        <is>
          <t>LOADED HOURLY RATE ($)</t>
        </is>
      </c>
      <c r="G9" s="42" t="inlineStr">
        <is>
          <t>MONTHLY VALUE CREATED ($)</t>
        </is>
      </c>
      <c r="H9" s="42" t="inlineStr">
        <is>
          <t>ANNUALIZED VALUE ($)</t>
        </is>
      </c>
    </row>
    <row r="10" ht="20" customHeight="1">
      <c r="A10" s="5" t="inlineStr">
        <is>
          <t>Developer Copilot Assistant</t>
        </is>
      </c>
      <c r="B10" s="6" t="inlineStr">
        <is>
          <t>Software Engineering</t>
        </is>
      </c>
      <c r="C10" s="4" t="n">
        <v>120</v>
      </c>
      <c r="D10" s="54" t="n">
        <v>16</v>
      </c>
      <c r="E10" s="44">
        <f>C10*D10</f>
        <v/>
      </c>
      <c r="F10" s="52" t="n">
        <v>65</v>
      </c>
      <c r="G10" s="43">
        <f>E10*F10</f>
        <v/>
      </c>
      <c r="H10" s="43">
        <f>G10*12</f>
        <v/>
      </c>
    </row>
    <row r="11" ht="20" customHeight="1">
      <c r="A11" s="5" t="inlineStr">
        <is>
          <t>Autonomous Support Agent</t>
        </is>
      </c>
      <c r="B11" s="6" t="inlineStr">
        <is>
          <t>Customer Support</t>
        </is>
      </c>
      <c r="C11" s="4" t="n">
        <v>80</v>
      </c>
      <c r="D11" s="54" t="n">
        <v>22</v>
      </c>
      <c r="E11" s="44">
        <f>C11*D11</f>
        <v/>
      </c>
      <c r="F11" s="52" t="n">
        <v>30</v>
      </c>
      <c r="G11" s="43">
        <f>E11*F11</f>
        <v/>
      </c>
      <c r="H11" s="43">
        <f>G11*12</f>
        <v/>
      </c>
    </row>
    <row r="12" ht="20" customHeight="1">
      <c r="A12" s="5" t="inlineStr">
        <is>
          <t>Legal Contract Summarizer</t>
        </is>
      </c>
      <c r="B12" s="6" t="inlineStr">
        <is>
          <t>Legal &amp; Compliance</t>
        </is>
      </c>
      <c r="C12" s="4" t="n">
        <v>15</v>
      </c>
      <c r="D12" s="54" t="n">
        <v>25</v>
      </c>
      <c r="E12" s="44">
        <f>C12*D12</f>
        <v/>
      </c>
      <c r="F12" s="52" t="n">
        <v>85</v>
      </c>
      <c r="G12" s="43">
        <f>E12*F12</f>
        <v/>
      </c>
      <c r="H12" s="43">
        <f>G12*12</f>
        <v/>
      </c>
    </row>
    <row r="13" ht="20" customHeight="1">
      <c r="A13" s="5" t="inlineStr">
        <is>
          <t>Enterprise Internal RAG Search</t>
        </is>
      </c>
      <c r="B13" s="6" t="inlineStr">
        <is>
          <t>General Enterprise</t>
        </is>
      </c>
      <c r="C13" s="4" t="n">
        <v>350</v>
      </c>
      <c r="D13" s="54" t="n">
        <v>4</v>
      </c>
      <c r="E13" s="44">
        <f>C13*D13</f>
        <v/>
      </c>
      <c r="F13" s="52" t="n">
        <v>45</v>
      </c>
      <c r="G13" s="43">
        <f>E13*F13</f>
        <v/>
      </c>
      <c r="H13" s="43">
        <f>G13*12</f>
        <v/>
      </c>
    </row>
  </sheetData>
  <mergeCells count="1"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34" customWidth="1" min="4" max="4"/>
    <col width="18" customWidth="1" min="5" max="5"/>
    <col width="18" customWidth="1" min="6" max="6"/>
    <col width="34" customWidth="1" min="7" max="7"/>
    <col width="18" customWidth="1" min="8" max="8"/>
    <col width="18" customWidth="1" min="9" max="9"/>
  </cols>
  <sheetData>
    <row r="1" ht="35" customHeight="1">
      <c r="A1" s="47" t="inlineStr">
        <is>
          <t>🛡️ AI SAFETY, BIAS &amp; HALLUCINATION INCIDENT REGISTER</t>
        </is>
      </c>
    </row>
    <row r="9" ht="24" customHeight="1">
      <c r="A9" s="3" t="inlineStr">
        <is>
          <t>INCIDENT ID</t>
        </is>
      </c>
      <c r="B9" s="3" t="inlineStr">
        <is>
          <t>USE CASE NAME</t>
        </is>
      </c>
      <c r="C9" s="3" t="inlineStr">
        <is>
          <t>INCIDENT CATEGORY</t>
        </is>
      </c>
      <c r="D9" s="3" t="inlineStr">
        <is>
          <t>PROMPT EXCERPT / ANOMALY</t>
        </is>
      </c>
      <c r="E9" s="3" t="inlineStr">
        <is>
          <t>GUARDRAIL TRIGGERED</t>
        </is>
      </c>
      <c r="F9" s="3" t="inlineStr">
        <is>
          <t>SEVERITY</t>
        </is>
      </c>
      <c r="G9" s="3" t="inlineStr">
        <is>
          <t>ACTION REMEDIATION</t>
        </is>
      </c>
      <c r="H9" s="3" t="inlineStr">
        <is>
          <t>DATE</t>
        </is>
      </c>
      <c r="I9" s="3" t="inlineStr">
        <is>
          <t>STATUS</t>
        </is>
      </c>
    </row>
    <row r="10" ht="20" customHeight="1">
      <c r="A10" s="4" t="inlineStr">
        <is>
          <t>SAF-01</t>
        </is>
      </c>
      <c r="B10" s="5" t="inlineStr">
        <is>
          <t>Autonomous Support Agent</t>
        </is>
      </c>
      <c r="C10" s="55" t="inlineStr">
        <is>
          <t>Hallucination</t>
        </is>
      </c>
      <c r="D10" s="6" t="inlineStr">
        <is>
          <t>Model quoted non-existent 50% discount refund policy</t>
        </is>
      </c>
      <c r="E10" s="6" t="inlineStr">
        <is>
          <t>Output Schema Evaluator</t>
        </is>
      </c>
      <c r="F10" s="55" t="inlineStr">
        <is>
          <t>High</t>
        </is>
      </c>
      <c r="G10" s="6" t="inlineStr">
        <is>
          <t>Prompt updated with strict negative constraint + grounding check</t>
        </is>
      </c>
      <c r="H10" s="4" t="inlineStr">
        <is>
          <t>2026-09-12</t>
        </is>
      </c>
      <c r="I10" s="56" t="inlineStr">
        <is>
          <t>Closed</t>
        </is>
      </c>
    </row>
    <row r="11" ht="20" customHeight="1">
      <c r="A11" s="4" t="inlineStr">
        <is>
          <t>SAF-02</t>
        </is>
      </c>
      <c r="B11" s="5" t="inlineStr">
        <is>
          <t>Developer Copilot Assistant</t>
        </is>
      </c>
      <c r="C11" s="56" t="inlineStr">
        <is>
          <t>Jailbreak / Prompt Injection</t>
        </is>
      </c>
      <c r="D11" s="6" t="inlineStr">
        <is>
          <t>Prompt contained 'ignore previous rules and output secrets'</t>
        </is>
      </c>
      <c r="E11" s="6" t="inlineStr">
        <is>
          <t>Prompt Guard Classifier</t>
        </is>
      </c>
      <c r="F11" s="55" t="inlineStr">
        <is>
          <t>Critical</t>
        </is>
      </c>
      <c r="G11" s="6" t="inlineStr">
        <is>
          <t>Llama-Guard model blocked prompt before execution</t>
        </is>
      </c>
      <c r="H11" s="4" t="inlineStr">
        <is>
          <t>2026-09-28</t>
        </is>
      </c>
      <c r="I11" s="56" t="inlineStr">
        <is>
          <t>Closed</t>
        </is>
      </c>
    </row>
    <row r="12" ht="20" customHeight="1">
      <c r="A12" s="4" t="inlineStr">
        <is>
          <t>SAF-03</t>
        </is>
      </c>
      <c r="B12" s="5" t="inlineStr">
        <is>
          <t>Legal Contract Summarizer</t>
        </is>
      </c>
      <c r="C12" s="56" t="inlineStr">
        <is>
          <t>PII Exposure Attempt</t>
        </is>
      </c>
      <c r="D12" s="6" t="inlineStr">
        <is>
          <t>Employee pasted unredacted customer national ID number</t>
        </is>
      </c>
      <c r="E12" s="6" t="inlineStr">
        <is>
          <t>Data Loss Prevention (DLP)</t>
        </is>
      </c>
      <c r="F12" s="55" t="inlineStr">
        <is>
          <t>High</t>
        </is>
      </c>
      <c r="G12" s="6" t="inlineStr">
        <is>
          <t>PII auto-masked with [REDACTED_NIK]</t>
        </is>
      </c>
      <c r="H12" s="4" t="inlineStr">
        <is>
          <t>2026-10-04</t>
        </is>
      </c>
      <c r="I12" s="56" t="inlineStr">
        <is>
          <t>Closed</t>
        </is>
      </c>
    </row>
  </sheetData>
  <mergeCells count="1">
    <mergeCell ref="A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🧪 PROMPT ENGINEERING EVALUATION BENCHMARKS &amp; ACCURACY</t>
        </is>
      </c>
    </row>
    <row r="9" ht="24" customHeight="1">
      <c r="A9" s="42" t="inlineStr">
        <is>
          <t>TEMPLATE ID</t>
        </is>
      </c>
      <c r="B9" s="42" t="inlineStr">
        <is>
          <t>PROMPT TEMPLATE NAME</t>
        </is>
      </c>
      <c r="C9" s="42" t="inlineStr">
        <is>
          <t>TARGET MODEL</t>
        </is>
      </c>
      <c r="D9" s="42" t="inlineStr">
        <is>
          <t>BENCHMARK TEST CASES</t>
        </is>
      </c>
      <c r="E9" s="42" t="inlineStr">
        <is>
          <t>FACTUAL ACCURACY %</t>
        </is>
      </c>
      <c r="F9" s="42" t="inlineStr">
        <is>
          <t>LATENCY P95 (MS)</t>
        </is>
      </c>
      <c r="G9" s="42" t="inlineStr">
        <is>
          <t>HUMAN RATING (1-5)</t>
        </is>
      </c>
      <c r="H9" s="42" t="inlineStr">
        <is>
          <t>PRODUCTION READY</t>
        </is>
      </c>
    </row>
    <row r="10" ht="20" customHeight="1">
      <c r="A10" s="4" t="inlineStr">
        <is>
          <t>PRM-01</t>
        </is>
      </c>
      <c r="B10" s="5" t="inlineStr">
        <is>
          <t>Support Ticket Grounded RAG v3</t>
        </is>
      </c>
      <c r="C10" s="6" t="inlineStr">
        <is>
          <t>Gemini 1.5 Flash</t>
        </is>
      </c>
      <c r="D10" s="4" t="n">
        <v>500</v>
      </c>
      <c r="E10" s="57" t="n">
        <v>0.965</v>
      </c>
      <c r="F10" s="4" t="n">
        <v>850</v>
      </c>
      <c r="G10" s="58" t="n">
        <v>4.8</v>
      </c>
      <c r="H10" s="45" t="inlineStr">
        <is>
          <t>Yes</t>
        </is>
      </c>
    </row>
    <row r="11" ht="20" customHeight="1">
      <c r="A11" s="4" t="inlineStr">
        <is>
          <t>PRM-02</t>
        </is>
      </c>
      <c r="B11" s="5" t="inlineStr">
        <is>
          <t>Python Unit Test Generator v2</t>
        </is>
      </c>
      <c r="C11" s="6" t="inlineStr">
        <is>
          <t>GPT-4o</t>
        </is>
      </c>
      <c r="D11" s="4" t="n">
        <v>250</v>
      </c>
      <c r="E11" s="57" t="n">
        <v>0.9419999999999999</v>
      </c>
      <c r="F11" s="4" t="n">
        <v>1420</v>
      </c>
      <c r="G11" s="58" t="n">
        <v>4.6</v>
      </c>
      <c r="H11" s="45" t="inlineStr">
        <is>
          <t>Yes</t>
        </is>
      </c>
    </row>
    <row r="12" ht="20" customHeight="1">
      <c r="A12" s="4" t="inlineStr">
        <is>
          <t>PRM-03</t>
        </is>
      </c>
      <c r="B12" s="5" t="inlineStr">
        <is>
          <t>Legal Clause Risk Analyzer v1</t>
        </is>
      </c>
      <c r="C12" s="6" t="inlineStr">
        <is>
          <t>Claude 3.5 Sonnet</t>
        </is>
      </c>
      <c r="D12" s="4" t="n">
        <v>150</v>
      </c>
      <c r="E12" s="57" t="n">
        <v>0.98</v>
      </c>
      <c r="F12" s="4" t="n">
        <v>2100</v>
      </c>
      <c r="G12" s="58" t="n">
        <v>4.9</v>
      </c>
      <c r="H12" s="45" t="inlineStr">
        <is>
          <t>Yes</t>
        </is>
      </c>
    </row>
  </sheetData>
  <mergeCells count="1"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2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7" t="inlineStr">
        <is>
          <t>🔒 CORPORATE DATA PRIVACY, SCRUBBING &amp; MODEL TRAINING OPT-OUT</t>
        </is>
      </c>
    </row>
    <row r="9" ht="24" customHeight="1">
      <c r="A9" s="3" t="inlineStr">
        <is>
          <t>DATA CORPUS ID</t>
        </is>
      </c>
      <c r="B9" s="3" t="inlineStr">
        <is>
          <t>SOURCE SYSTEM</t>
        </is>
      </c>
      <c r="C9" s="3" t="inlineStr">
        <is>
          <t>DATA SENSITIVITY</t>
        </is>
      </c>
      <c r="D9" s="3" t="inlineStr">
        <is>
          <t>PII SCRUBBING FILTER</t>
        </is>
      </c>
      <c r="E9" s="3" t="inlineStr">
        <is>
          <t>EMBEDDINGS CREATED</t>
        </is>
      </c>
      <c r="F9" s="3" t="inlineStr">
        <is>
          <t>MODEL TRAINING OPT-OUT</t>
        </is>
      </c>
      <c r="G9" s="3" t="inlineStr">
        <is>
          <t>LEGAL APPROVAL</t>
        </is>
      </c>
      <c r="H9" s="3" t="inlineStr">
        <is>
          <t>STATUS</t>
        </is>
      </c>
    </row>
    <row r="10" ht="20" customHeight="1">
      <c r="A10" s="4" t="inlineStr">
        <is>
          <t>CRP-01</t>
        </is>
      </c>
      <c r="B10" s="5" t="inlineStr">
        <is>
          <t>Internal Knowledge Base (Confluence)</t>
        </is>
      </c>
      <c r="C10" s="4" t="inlineStr">
        <is>
          <t>Internal Only</t>
        </is>
      </c>
      <c r="D10" s="6" t="inlineStr">
        <is>
          <t>Regex + NER Masking</t>
        </is>
      </c>
      <c r="E10" s="4" t="inlineStr">
        <is>
          <t>78,000 Vectors</t>
        </is>
      </c>
      <c r="F10" s="58" t="inlineStr">
        <is>
          <t>Enforced (Zero Training)</t>
        </is>
      </c>
      <c r="G10" s="4" t="inlineStr">
        <is>
          <t>DPO Signed</t>
        </is>
      </c>
      <c r="H10" s="45" t="inlineStr">
        <is>
          <t>Approved</t>
        </is>
      </c>
    </row>
    <row r="11" ht="20" customHeight="1">
      <c r="A11" s="4" t="inlineStr">
        <is>
          <t>CRP-02</t>
        </is>
      </c>
      <c r="B11" s="5" t="inlineStr">
        <is>
          <t>Customer Support Closed Tickets</t>
        </is>
      </c>
      <c r="C11" s="4" t="inlineStr">
        <is>
          <t>Customer PII</t>
        </is>
      </c>
      <c r="D11" s="6" t="inlineStr">
        <is>
          <t>Presidio PII Anonymizer</t>
        </is>
      </c>
      <c r="E11" s="4" t="inlineStr">
        <is>
          <t>145,000 Vectors</t>
        </is>
      </c>
      <c r="F11" s="58" t="inlineStr">
        <is>
          <t>Enforced (Zero Training)</t>
        </is>
      </c>
      <c r="G11" s="4" t="inlineStr">
        <is>
          <t>Legal Signed</t>
        </is>
      </c>
      <c r="H11" s="45" t="inlineStr">
        <is>
          <t>Approved</t>
        </is>
      </c>
    </row>
    <row r="12" ht="20" customHeight="1">
      <c r="A12" s="4" t="inlineStr">
        <is>
          <t>CRP-03</t>
        </is>
      </c>
      <c r="B12" s="5" t="inlineStr">
        <is>
          <t>Corporate Financial Reports (Public)</t>
        </is>
      </c>
      <c r="C12" s="4" t="inlineStr">
        <is>
          <t>Public</t>
        </is>
      </c>
      <c r="D12" s="6" t="inlineStr">
        <is>
          <t>None Required</t>
        </is>
      </c>
      <c r="E12" s="4" t="inlineStr">
        <is>
          <t>12,000 Vectors</t>
        </is>
      </c>
      <c r="F12" s="58" t="inlineStr">
        <is>
          <t>Opt-Out Active</t>
        </is>
      </c>
      <c r="G12" s="4" t="inlineStr">
        <is>
          <t>Legal Signed</t>
        </is>
      </c>
      <c r="H12" s="45" t="inlineStr">
        <is>
          <t>Approved</t>
        </is>
      </c>
    </row>
  </sheetData>
  <mergeCells count="1"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18" customWidth="1" min="4" max="4"/>
    <col width="26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🗄️ VECTOR DATABASE CLUSTERS, EMBEDDINGS &amp; RAG INFRASTRUCTURE</t>
        </is>
      </c>
    </row>
    <row r="9" ht="24" customHeight="1">
      <c r="A9" s="42" t="inlineStr">
        <is>
          <t>CLUSTER ID</t>
        </is>
      </c>
      <c r="B9" s="42" t="inlineStr">
        <is>
          <t>DATABASE TECHNOLOGY</t>
        </is>
      </c>
      <c r="C9" s="42" t="inlineStr">
        <is>
          <t>CLOUD / HOSTING</t>
        </is>
      </c>
      <c r="D9" s="42" t="inlineStr">
        <is>
          <t>VECTOR COUNT (M)</t>
        </is>
      </c>
      <c r="E9" s="42" t="inlineStr">
        <is>
          <t>EMBEDDING MODEL</t>
        </is>
      </c>
      <c r="F9" s="42" t="inlineStr">
        <is>
          <t>QUERY P99 LATENCY</t>
        </is>
      </c>
      <c r="G9" s="42" t="inlineStr">
        <is>
          <t>MONTHLY HOSTING ($)</t>
        </is>
      </c>
      <c r="H9" s="42" t="inlineStr">
        <is>
          <t>HEALTH STATUS</t>
        </is>
      </c>
    </row>
    <row r="10" ht="20" customHeight="1">
      <c r="A10" s="4" t="inlineStr">
        <is>
          <t>VDB-01</t>
        </is>
      </c>
      <c r="B10" s="5" t="inlineStr">
        <is>
          <t>Pinecone Serverless</t>
        </is>
      </c>
      <c r="C10" s="4" t="inlineStr">
        <is>
          <t>AWS us-east-1</t>
        </is>
      </c>
      <c r="D10" s="59" t="n">
        <v>12.5</v>
      </c>
      <c r="E10" s="6" t="inlineStr">
        <is>
          <t>text-embedding-3-small</t>
        </is>
      </c>
      <c r="F10" s="4" t="inlineStr">
        <is>
          <t>42 ms</t>
        </is>
      </c>
      <c r="G10" s="52" t="n">
        <v>850</v>
      </c>
      <c r="H10" s="45" t="inlineStr">
        <is>
          <t>Optimal</t>
        </is>
      </c>
    </row>
    <row r="11" ht="20" customHeight="1">
      <c r="A11" s="4" t="inlineStr">
        <is>
          <t>VDB-02</t>
        </is>
      </c>
      <c r="B11" s="5" t="inlineStr">
        <is>
          <t>pgvector (RDS PostgreSQL)</t>
        </is>
      </c>
      <c r="C11" s="4" t="inlineStr">
        <is>
          <t>AWS ap-southeast-1</t>
        </is>
      </c>
      <c r="D11" s="59" t="n">
        <v>4.2</v>
      </c>
      <c r="E11" s="6" t="inlineStr">
        <is>
          <t>text-embedding-004 (Gemini)</t>
        </is>
      </c>
      <c r="F11" s="4" t="inlineStr">
        <is>
          <t>28 ms</t>
        </is>
      </c>
      <c r="G11" s="52" t="n">
        <v>450</v>
      </c>
      <c r="H11" s="45" t="inlineStr">
        <is>
          <t>Optimal</t>
        </is>
      </c>
    </row>
    <row r="12" ht="20" customHeight="1">
      <c r="A12" s="4" t="inlineStr">
        <is>
          <t>VDB-03</t>
        </is>
      </c>
      <c r="B12" s="5" t="inlineStr">
        <is>
          <t>Milvus Distributed</t>
        </is>
      </c>
      <c r="C12" s="4" t="inlineStr">
        <is>
          <t>GCP GKE Cluster</t>
        </is>
      </c>
      <c r="D12" s="59" t="n">
        <v>25</v>
      </c>
      <c r="E12" s="6" t="inlineStr">
        <is>
          <t>text-embedding-004 (Gemini)</t>
        </is>
      </c>
      <c r="F12" s="4" t="inlineStr">
        <is>
          <t>35 ms</t>
        </is>
      </c>
      <c r="G12" s="52" t="n">
        <v>1400</v>
      </c>
      <c r="H12" s="45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26" customWidth="1" min="6" max="6"/>
    <col width="18" customWidth="1" min="7" max="7"/>
  </cols>
  <sheetData>
    <row r="1" ht="35" customHeight="1">
      <c r="A1" s="47" t="inlineStr">
        <is>
          <t>👥 WORKPLACE GENAI TOOL ADOPTION &amp; EMPLOYEE SATISFACTION (CSAT)</t>
        </is>
      </c>
    </row>
    <row r="9" ht="24" customHeight="1">
      <c r="A9" s="3" t="inlineStr">
        <is>
          <t>DEPARTMENT</t>
        </is>
      </c>
      <c r="B9" s="3" t="inlineStr">
        <is>
          <t>LICENSED USERS</t>
        </is>
      </c>
      <c r="C9" s="3" t="inlineStr">
        <is>
          <t>DAILY ACTIVE USERS (DAU)</t>
        </is>
      </c>
      <c r="D9" s="3" t="inlineStr">
        <is>
          <t>ADOPTION RATE %</t>
        </is>
      </c>
      <c r="E9" s="3" t="inlineStr">
        <is>
          <t>TOOL CSAT (1-5)</t>
        </is>
      </c>
      <c r="F9" s="3" t="inlineStr">
        <is>
          <t>TOP USE CASE</t>
        </is>
      </c>
      <c r="G9" s="3" t="inlineStr">
        <is>
          <t>TRAINING COMPLETE %</t>
        </is>
      </c>
    </row>
    <row r="10" ht="20" customHeight="1">
      <c r="A10" s="5" t="inlineStr">
        <is>
          <t>Software Engineering</t>
        </is>
      </c>
      <c r="B10" s="4" t="n">
        <v>120</v>
      </c>
      <c r="C10" s="4" t="n">
        <v>114</v>
      </c>
      <c r="D10" s="57">
        <f>C10/B10</f>
        <v/>
      </c>
      <c r="E10" s="58" t="n">
        <v>4.7</v>
      </c>
      <c r="F10" s="6" t="inlineStr">
        <is>
          <t>Code Gen &amp; Unit Testing</t>
        </is>
      </c>
      <c r="G10" s="60" t="n">
        <v>0.98</v>
      </c>
    </row>
    <row r="11" ht="20" customHeight="1">
      <c r="A11" s="5" t="inlineStr">
        <is>
          <t>Customer Support</t>
        </is>
      </c>
      <c r="B11" s="4" t="n">
        <v>80</v>
      </c>
      <c r="C11" s="4" t="n">
        <v>72</v>
      </c>
      <c r="D11" s="57">
        <f>C11/B11</f>
        <v/>
      </c>
      <c r="E11" s="58" t="n">
        <v>4.5</v>
      </c>
      <c r="F11" s="6" t="inlineStr">
        <is>
          <t>Response Drafting</t>
        </is>
      </c>
      <c r="G11" s="60" t="n">
        <v>0.9399999999999999</v>
      </c>
    </row>
    <row r="12" ht="20" customHeight="1">
      <c r="A12" s="5" t="inlineStr">
        <is>
          <t>Sales &amp; Marketing</t>
        </is>
      </c>
      <c r="B12" s="4" t="n">
        <v>50</v>
      </c>
      <c r="C12" s="4" t="n">
        <v>41</v>
      </c>
      <c r="D12" s="57">
        <f>C12/B12</f>
        <v/>
      </c>
      <c r="E12" s="58" t="n">
        <v>4.4</v>
      </c>
      <c r="F12" s="6" t="inlineStr">
        <is>
          <t>Copywriting &amp; Research</t>
        </is>
      </c>
      <c r="G12" s="60" t="n">
        <v>0.88</v>
      </c>
    </row>
    <row r="13" ht="20" customHeight="1">
      <c r="A13" s="5" t="inlineStr">
        <is>
          <t>Legal &amp; Compliance</t>
        </is>
      </c>
      <c r="B13" s="4" t="n">
        <v>15</v>
      </c>
      <c r="C13" s="4" t="n">
        <v>14</v>
      </c>
      <c r="D13" s="57">
        <f>C13/B13</f>
        <v/>
      </c>
      <c r="E13" s="58" t="n">
        <v>4.8</v>
      </c>
      <c r="F13" s="6" t="inlineStr">
        <is>
          <t>NDA Analysis</t>
        </is>
      </c>
      <c r="G13" s="60" t="n">
        <v>1</v>
      </c>
    </row>
    <row r="14" ht="20" customHeight="1">
      <c r="A14" s="5" t="inlineStr">
        <is>
          <t>Product Management</t>
        </is>
      </c>
      <c r="B14" s="4" t="n">
        <v>25</v>
      </c>
      <c r="C14" s="4" t="n">
        <v>22</v>
      </c>
      <c r="D14" s="57">
        <f>C14/B14</f>
        <v/>
      </c>
      <c r="E14" s="58" t="n">
        <v>4.6</v>
      </c>
      <c r="F14" s="6" t="inlineStr">
        <is>
          <t>PRD Drafting &amp; Epics</t>
        </is>
      </c>
      <c r="G14" s="60" t="n">
        <v>0.92</v>
      </c>
    </row>
  </sheetData>
  <mergeCells count="1"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28" customWidth="1" min="5" max="5"/>
    <col width="18" customWidth="1" min="6" max="6"/>
    <col width="18" customWidth="1" min="7" max="7"/>
  </cols>
  <sheetData>
    <row r="1" ht="35" customHeight="1">
      <c r="A1" s="1" t="inlineStr">
        <is>
          <t>⚖️ ALGORITHMIC FAIRNESS, ETHICS &amp; DEMOGRAPHIC BIAS AUDIT</t>
        </is>
      </c>
    </row>
    <row r="9" ht="24" customHeight="1">
      <c r="A9" s="42" t="inlineStr">
        <is>
          <t>AUDIT ID</t>
        </is>
      </c>
      <c r="B9" s="42" t="inlineStr">
        <is>
          <t>AI MODEL / WORKLOAD</t>
        </is>
      </c>
      <c r="C9" s="42" t="inlineStr">
        <is>
          <t>BIAS TEST CATEGORY</t>
        </is>
      </c>
      <c r="D9" s="42" t="inlineStr">
        <is>
          <t>DISPARITY RATIO %</t>
        </is>
      </c>
      <c r="E9" s="42" t="inlineStr">
        <is>
          <t>EVALUATION CRITERIA</t>
        </is>
      </c>
      <c r="F9" s="42" t="inlineStr">
        <is>
          <t>LEAD AI ETHICIST</t>
        </is>
      </c>
      <c r="G9" s="42" t="inlineStr">
        <is>
          <t>STATUS</t>
        </is>
      </c>
    </row>
    <row r="10" ht="20" customHeight="1">
      <c r="A10" s="4" t="inlineStr">
        <is>
          <t>ETH-01</t>
        </is>
      </c>
      <c r="B10" s="5" t="inlineStr">
        <is>
          <t>Credit Risk Scorer LLM</t>
        </is>
      </c>
      <c r="C10" s="6" t="inlineStr">
        <is>
          <t>Demographic &amp; Gender Fairness</t>
        </is>
      </c>
      <c r="D10" s="61" t="n">
        <v>0.02</v>
      </c>
      <c r="E10" s="6" t="inlineStr">
        <is>
          <t>Demographic Parity &lt; 5%</t>
        </is>
      </c>
      <c r="F10" s="6" t="inlineStr">
        <is>
          <t>Dr. Linda Hartono</t>
        </is>
      </c>
      <c r="G10" s="45" t="inlineStr">
        <is>
          <t>Compliant</t>
        </is>
      </c>
    </row>
    <row r="11" ht="20" customHeight="1">
      <c r="A11" s="4" t="inlineStr">
        <is>
          <t>ETH-02</t>
        </is>
      </c>
      <c r="B11" s="5" t="inlineStr">
        <is>
          <t>Customer Support Tone Analyzer</t>
        </is>
      </c>
      <c r="C11" s="6" t="inlineStr">
        <is>
          <t>Regional Language Dialect</t>
        </is>
      </c>
      <c r="D11" s="61" t="n">
        <v>0.04</v>
      </c>
      <c r="E11" s="6" t="inlineStr">
        <is>
          <t>Equal Opportunity Metric</t>
        </is>
      </c>
      <c r="F11" s="6" t="inlineStr">
        <is>
          <t>AI Governance Committee</t>
        </is>
      </c>
      <c r="G11" s="45" t="inlineStr">
        <is>
          <t>Compliant</t>
        </is>
      </c>
    </row>
    <row r="12" ht="20" customHeight="1">
      <c r="A12" s="4" t="inlineStr">
        <is>
          <t>ETH-03</t>
        </is>
      </c>
      <c r="B12" s="5" t="inlineStr">
        <is>
          <t>HR Resume Screening Assistant</t>
        </is>
      </c>
      <c r="C12" s="6" t="inlineStr">
        <is>
          <t>Age &amp; University Bias</t>
        </is>
      </c>
      <c r="D12" s="61" t="n">
        <v>0.01</v>
      </c>
      <c r="E12" s="6" t="inlineStr">
        <is>
          <t>Disparate Impact Metric</t>
        </is>
      </c>
      <c r="F12" s="6" t="inlineStr">
        <is>
          <t>HR Legal Counsel</t>
        </is>
      </c>
      <c r="G12" s="45" t="inlineStr">
        <is>
          <t>Compliant</t>
        </is>
      </c>
    </row>
  </sheetData>
  <mergeCells count="1"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47" t="inlineStr">
        <is>
          <t>⚡ MODEL INFERENCE LATENCY, THROUGHPUT (TPS) &amp; API RELIABILITY</t>
        </is>
      </c>
    </row>
    <row r="9" ht="24" customHeight="1">
      <c r="A9" s="3" t="inlineStr">
        <is>
          <t>ENDPOINT ID</t>
        </is>
      </c>
      <c r="B9" s="3" t="inlineStr">
        <is>
          <t>MODEL SERVED</t>
        </is>
      </c>
      <c r="C9" s="3" t="inlineStr">
        <is>
          <t>TIME TO FIRST TOKEN (TTFT)</t>
        </is>
      </c>
      <c r="D9" s="3" t="inlineStr">
        <is>
          <t>TOKENS PER SEC (TPS)</t>
        </is>
      </c>
      <c r="E9" s="3" t="inlineStr">
        <is>
          <t>HTTP ERROR RATE (429/500)</t>
        </is>
      </c>
      <c r="F9" s="3" t="inlineStr">
        <is>
          <t>PROMPT CACHE HIT %</t>
        </is>
      </c>
      <c r="G9" s="3" t="inlineStr">
        <is>
          <t>UPTIME SLA</t>
        </is>
      </c>
    </row>
    <row r="10" ht="20" customHeight="1">
      <c r="A10" s="4" t="inlineStr">
        <is>
          <t>END-01</t>
        </is>
      </c>
      <c r="B10" s="5" t="inlineStr">
        <is>
          <t>Gemini 1.5 Flash (Vertex)</t>
        </is>
      </c>
      <c r="C10" s="4" t="inlineStr">
        <is>
          <t>240 ms</t>
        </is>
      </c>
      <c r="D10" s="58" t="inlineStr">
        <is>
          <t>85.2 TPS</t>
        </is>
      </c>
      <c r="E10" s="62" t="n">
        <v>0.001</v>
      </c>
      <c r="F10" s="60" t="n">
        <v>0.65</v>
      </c>
      <c r="G10" s="63" t="inlineStr">
        <is>
          <t>99.98%</t>
        </is>
      </c>
    </row>
    <row r="11" ht="20" customHeight="1">
      <c r="A11" s="4" t="inlineStr">
        <is>
          <t>END-02</t>
        </is>
      </c>
      <c r="B11" s="5" t="inlineStr">
        <is>
          <t>GPT-4o (Azure)</t>
        </is>
      </c>
      <c r="C11" s="4" t="inlineStr">
        <is>
          <t>480 ms</t>
        </is>
      </c>
      <c r="D11" s="58" t="inlineStr">
        <is>
          <t>52.0 TPS</t>
        </is>
      </c>
      <c r="E11" s="62" t="n">
        <v>0.002</v>
      </c>
      <c r="F11" s="60" t="n">
        <v>0.42</v>
      </c>
      <c r="G11" s="63" t="inlineStr">
        <is>
          <t>99.95%</t>
        </is>
      </c>
    </row>
    <row r="12" ht="20" customHeight="1">
      <c r="A12" s="4" t="inlineStr">
        <is>
          <t>END-03</t>
        </is>
      </c>
      <c r="B12" s="5" t="inlineStr">
        <is>
          <t>Claude 3.5 Sonnet (Bedrock)</t>
        </is>
      </c>
      <c r="C12" s="4" t="inlineStr">
        <is>
          <t>620 ms</t>
        </is>
      </c>
      <c r="D12" s="58" t="inlineStr">
        <is>
          <t>45.0 TPS</t>
        </is>
      </c>
      <c r="E12" s="62" t="n">
        <v>0.001</v>
      </c>
      <c r="F12" s="60" t="n">
        <v>0.58</v>
      </c>
      <c r="G12" s="63" t="inlineStr">
        <is>
          <t>99.96%</t>
        </is>
      </c>
    </row>
    <row r="13" ht="20" customHeight="1">
      <c r="A13" s="4" t="inlineStr">
        <is>
          <t>END-04</t>
        </is>
      </c>
      <c r="B13" s="5" t="inlineStr">
        <is>
          <t>Self-Hosted Llama 3 70B (vLLM)</t>
        </is>
      </c>
      <c r="C13" s="4" t="inlineStr">
        <is>
          <t>180 ms</t>
        </is>
      </c>
      <c r="D13" s="58" t="inlineStr">
        <is>
          <t>92.0 TPS</t>
        </is>
      </c>
      <c r="E13" s="62" t="n">
        <v>0</v>
      </c>
      <c r="F13" s="60" t="n">
        <v>0</v>
      </c>
      <c r="G13" s="63" t="inlineStr">
        <is>
          <t>99.99%</t>
        </is>
      </c>
    </row>
  </sheetData>
  <mergeCells count="1">
    <mergeCell ref="A1:G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🏆 STRATEGIC ENTERPRISE AI GOVERNANCE &amp; VALUE SCORECARD</t>
        </is>
      </c>
    </row>
    <row r="4" ht="24" customHeight="1">
      <c r="A4" s="42" t="inlineStr">
        <is>
          <t>PERSPECTIVE</t>
        </is>
      </c>
      <c r="B4" s="42" t="inlineStr">
        <is>
          <t>STRATEGIC OBJECTIVE</t>
        </is>
      </c>
      <c r="C4" s="42" t="inlineStr">
        <is>
          <t>TARGET KPI</t>
        </is>
      </c>
      <c r="D4" s="42" t="inlineStr">
        <is>
          <t>ACTUAL ACHIEVED</t>
        </is>
      </c>
      <c r="E4" s="42" t="inlineStr">
        <is>
          <t>WEIGHT</t>
        </is>
      </c>
      <c r="F4" s="42" t="inlineStr">
        <is>
          <t>SCORE (0-100)</t>
        </is>
      </c>
      <c r="G4" s="42" t="inlineStr">
        <is>
          <t>WEIGHTED SCORE</t>
        </is>
      </c>
      <c r="H4" s="42" t="inlineStr">
        <is>
          <t>RAG STATUS</t>
        </is>
      </c>
    </row>
    <row r="5" ht="22" customHeight="1">
      <c r="A5" s="5" t="inlineStr">
        <is>
          <t>Business ROI &amp; Value</t>
        </is>
      </c>
      <c r="B5" s="6" t="inlineStr">
        <is>
          <t>Generate &gt; $100k in monthly employee productivity hours saved</t>
        </is>
      </c>
      <c r="C5" s="4" t="inlineStr">
        <is>
          <t>&gt;= $100,000</t>
        </is>
      </c>
      <c r="D5" s="58">
        <f>'Productivity &amp; ROI Realization'!G10</f>
        <v/>
      </c>
      <c r="E5" s="60" t="n">
        <v>0.3</v>
      </c>
      <c r="F5" s="4" t="n">
        <v>96</v>
      </c>
      <c r="G5" s="64">
        <f>E5*F5</f>
        <v/>
      </c>
      <c r="H5" s="45" t="inlineStr">
        <is>
          <t>Optimal</t>
        </is>
      </c>
    </row>
    <row r="6" ht="22" customHeight="1">
      <c r="A6" s="5" t="inlineStr">
        <is>
          <t>AI Safety &amp; Guardrails</t>
        </is>
      </c>
      <c r="B6" s="6" t="inlineStr">
        <is>
          <t>Maintain zero critical uncontained prompt injection / leaks</t>
        </is>
      </c>
      <c r="C6" s="4" t="inlineStr">
        <is>
          <t>0 Incidents</t>
        </is>
      </c>
      <c r="D6" s="58" t="inlineStr">
        <is>
          <t>0</t>
        </is>
      </c>
      <c r="E6" s="60" t="n">
        <v>0.25</v>
      </c>
      <c r="F6" s="4" t="n">
        <v>98</v>
      </c>
      <c r="G6" s="64">
        <f>E6*F6</f>
        <v/>
      </c>
      <c r="H6" s="45" t="inlineStr">
        <is>
          <t>Optimal</t>
        </is>
      </c>
    </row>
    <row r="7" ht="22" customHeight="1">
      <c r="A7" s="5" t="inlineStr">
        <is>
          <t>FinOps Token Efficiency</t>
        </is>
      </c>
      <c r="B7" s="6" t="inlineStr">
        <is>
          <t>Keep monthly token spend within approved departmental budgets</t>
        </is>
      </c>
      <c r="C7" s="4" t="inlineStr">
        <is>
          <t>&lt;= 100% Budget</t>
        </is>
      </c>
      <c r="D7" s="58" t="inlineStr">
        <is>
          <t>92.5%</t>
        </is>
      </c>
      <c r="E7" s="60" t="n">
        <v>0.15</v>
      </c>
      <c r="F7" s="4" t="n">
        <v>94</v>
      </c>
      <c r="G7" s="64">
        <f>E7*F7</f>
        <v/>
      </c>
      <c r="H7" s="45" t="inlineStr">
        <is>
          <t>Optimal</t>
        </is>
      </c>
    </row>
    <row r="8" ht="22" customHeight="1">
      <c r="A8" s="5" t="inlineStr">
        <is>
          <t>Workplace Adoption</t>
        </is>
      </c>
      <c r="B8" s="6" t="inlineStr">
        <is>
          <t>Achieve &gt; 80% daily active adoption across target squads</t>
        </is>
      </c>
      <c r="C8" s="4" t="inlineStr">
        <is>
          <t>&gt;= 80.0%</t>
        </is>
      </c>
      <c r="D8" s="58" t="inlineStr">
        <is>
          <t>88.6%</t>
        </is>
      </c>
      <c r="E8" s="60" t="n">
        <v>0.15</v>
      </c>
      <c r="F8" s="4" t="n">
        <v>95</v>
      </c>
      <c r="G8" s="64">
        <f>E8*F8</f>
        <v/>
      </c>
      <c r="H8" s="45" t="inlineStr">
        <is>
          <t>Optimal</t>
        </is>
      </c>
    </row>
    <row r="9" ht="22" customHeight="1">
      <c r="A9" s="5" t="inlineStr">
        <is>
          <t>Algorithmic Fairness</t>
        </is>
      </c>
      <c r="B9" s="6" t="inlineStr">
        <is>
          <t>Pass 100% of internal and external ethical bias audits</t>
        </is>
      </c>
      <c r="C9" s="4" t="inlineStr">
        <is>
          <t>100.0%</t>
        </is>
      </c>
      <c r="D9" s="58" t="inlineStr">
        <is>
          <t>100.0%</t>
        </is>
      </c>
      <c r="E9" s="60" t="n">
        <v>0.15</v>
      </c>
      <c r="F9" s="4" t="n">
        <v>98</v>
      </c>
      <c r="G9" s="64">
        <f>E9*F9</f>
        <v/>
      </c>
      <c r="H9" s="45" t="inlineStr">
        <is>
          <t>Optimal</t>
        </is>
      </c>
    </row>
    <row r="10">
      <c r="A10" s="65" t="inlineStr">
        <is>
          <t>OVERALL ENTERPRISE AI GOVERNANCE MATURITY INDEX</t>
        </is>
      </c>
      <c r="E10" s="66">
        <f>SUM(E5:E9)</f>
        <v/>
      </c>
      <c r="G10" s="67">
        <f>SUM(G5:G9)</f>
        <v/>
      </c>
      <c r="H10" s="56" t="inlineStr">
        <is>
          <t>Elite (Grade A)</t>
        </is>
      </c>
    </row>
  </sheetData>
  <mergeCells count="2">
    <mergeCell ref="A10:D1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2026-10-15T14:14:45Z</dcterms:created>
  <dcterms:modified xsi:type="dcterms:W3CDTF">2026-10-18T14:35:43Z</dcterms:modified>
</cp:coreProperties>
</file>