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Guide" sheetId="1" state="visible" r:id="rId1"/>
    <sheet name="Executive Smart Grid Dashboard" sheetId="2" state="visible" r:id="rId2"/>
    <sheet name="SCADA Substation Telemetry" sheetId="3" state="visible" r:id="rId3"/>
    <sheet name="Smart Meter AMI Infrastructure" sheetId="4" state="visible" r:id="rId4"/>
    <sheet name="Renewable Solar &amp; Wind Farm" sheetId="5" state="visible" r:id="rId5"/>
    <sheet name="Grid Outage SAIDI &amp; SAIFI" sheetId="6" state="visible" r:id="rId6"/>
    <sheet name="BESS Battery Energy Storage" sheetId="7" state="visible" r:id="rId7"/>
    <sheet name="Demand Response &amp; Peak Shaving" sheetId="8" state="visible" r:id="rId8"/>
    <sheet name="Transmission Line Thermal Loss" sheetId="9" state="visible" r:id="rId9"/>
    <sheet name="Transformer Health &amp; DGA Oil" sheetId="10" state="visible" r:id="rId10"/>
    <sheet name="EV Fast Charging Station Grid" sheetId="11" state="visible" r:id="rId11"/>
    <sheet name="Utility Cyber OT Sec IEC 62443" sheetId="12" state="visible" r:id="rId12"/>
    <sheet name="Carbon Offset &amp; REC Credits" sheetId="13" state="visible" r:id="rId13"/>
    <sheet name="Strategic Utility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8">
    <numFmt numFmtId="164" formatCode="#,##0.0 MW"/>
    <numFmt numFmtId="165" formatCode="0.0 min"/>
    <numFmt numFmtId="166" formatCode="#,##0.0 MWh"/>
    <numFmt numFmtId="167" formatCode="#,##0.0 kWh"/>
    <numFmt numFmtId="168" formatCode="#,##0 Tons"/>
    <numFmt numFmtId="169" formatCode="#,##0.0"/>
    <numFmt numFmtId="170" formatCode="0.0%"/>
    <numFmt numFmtId="171" formatCode="0.000"/>
    <numFmt numFmtId="172" formatCode="#,##0.0 MVAr"/>
    <numFmt numFmtId="173" formatCode="0.0 kV"/>
    <numFmt numFmtId="174" formatCode="#,##0.0 MWp"/>
    <numFmt numFmtId="175" formatCode="0.0"/>
    <numFmt numFmtId="176" formatCode="#,##0 MVA"/>
    <numFmt numFmtId="177" formatCode="0.0 MW"/>
    <numFmt numFmtId="178" formatCode="#,##0.0 kW"/>
    <numFmt numFmtId="179" formatCode="#,##0 MWh"/>
    <numFmt numFmtId="180" formatCode="#,##0 Certs"/>
    <numFmt numFmtId="181" formatCode="0.0&quot;%&quot;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1"/>
    </font>
    <font>
      <name val="Calibri"/>
      <b val="1"/>
      <color rgb="00FFFFFF"/>
      <sz val="10"/>
    </font>
    <font>
      <name val="Calibri"/>
      <b val="1"/>
      <color rgb="001E293B"/>
      <sz val="10"/>
    </font>
    <font>
      <name val="Calibri"/>
      <color rgb="001E293B"/>
      <sz val="10"/>
    </font>
    <font>
      <name val="Calibri"/>
      <b val="1"/>
      <color rgb="00047857"/>
      <sz val="10"/>
    </font>
    <font>
      <name val="Calibri"/>
      <b val="1"/>
      <color rgb="00475569"/>
      <sz val="9"/>
    </font>
    <font>
      <name val="Calibri"/>
      <b val="1"/>
      <color rgb="000A192F"/>
      <sz val="18"/>
    </font>
    <font>
      <name val="Calibri"/>
      <i val="1"/>
      <color rgb="0064748B"/>
      <sz val="8"/>
    </font>
    <font>
      <name val="Calibri"/>
      <b val="1"/>
      <color rgb="00FFFFFF"/>
      <sz val="12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10">
    <fill>
      <patternFill/>
    </fill>
    <fill>
      <patternFill patternType="gray125"/>
    </fill>
    <fill>
      <patternFill patternType="solid">
        <fgColor rgb="000A192F"/>
        <bgColor rgb="000A192F"/>
      </patternFill>
    </fill>
    <fill>
      <patternFill patternType="solid">
        <fgColor rgb="001E3A8A"/>
        <bgColor rgb="001E3A8A"/>
      </patternFill>
    </fill>
    <fill>
      <patternFill patternType="solid">
        <fgColor rgb="001D4ED8"/>
        <bgColor rgb="001D4ED8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A192F"/>
      </top>
      <bottom style="thin">
        <color rgb="00CBD5E1"/>
      </bottom>
    </border>
    <border>
      <left/>
      <right/>
      <top style="medium">
        <color rgb="000A192F"/>
      </top>
      <bottom/>
      <diagonal/>
    </border>
    <border>
      <left/>
      <right style="thin">
        <color rgb="00CBD5E1"/>
      </right>
      <top style="medium">
        <color rgb="000A192F"/>
      </top>
      <bottom/>
      <diagonal/>
    </border>
    <border>
      <left/>
      <right style="thin">
        <color rgb="00CBD5E1"/>
      </right>
      <top style="medium">
        <color rgb="000A192F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9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5" borderId="1" pivotButton="0" quotePrefix="0" xfId="0"/>
    <xf numFmtId="0" fontId="5" fillId="5" borderId="1" pivotButton="0" quotePrefix="0" xfId="0"/>
    <xf numFmtId="0" fontId="4" fillId="6" borderId="1" pivotButton="0" quotePrefix="0" xfId="0"/>
    <xf numFmtId="0" fontId="5" fillId="6" borderId="1" pivotButton="0" quotePrefix="0" xfId="0"/>
    <xf numFmtId="0" fontId="7" fillId="7" borderId="2" applyAlignment="1" pivotButton="0" quotePrefix="0" xfId="0">
      <alignment horizontal="center" vertical="center"/>
    </xf>
    <xf numFmtId="0" fontId="0" fillId="0" borderId="2" pivotButton="0" quotePrefix="0" xfId="0"/>
    <xf numFmtId="164" fontId="8" fillId="7" borderId="2" applyAlignment="1" pivotButton="0" quotePrefix="0" xfId="0">
      <alignment horizontal="center" vertical="center"/>
    </xf>
    <xf numFmtId="165" fontId="8" fillId="7" borderId="2" applyAlignment="1" pivotButton="0" quotePrefix="0" xfId="0">
      <alignment horizontal="center" vertical="center"/>
    </xf>
    <xf numFmtId="10" fontId="8" fillId="7" borderId="2" applyAlignment="1" pivotButton="0" quotePrefix="0" xfId="0">
      <alignment horizontal="center" vertical="center"/>
    </xf>
    <xf numFmtId="0" fontId="9" fillId="7" borderId="2" applyAlignment="1" pivotButton="0" quotePrefix="0" xfId="0">
      <alignment horizontal="center" vertical="center"/>
    </xf>
    <xf numFmtId="166" fontId="8" fillId="7" borderId="2" applyAlignment="1" pivotButton="0" quotePrefix="0" xfId="0">
      <alignment horizontal="center" vertical="center"/>
    </xf>
    <xf numFmtId="167" fontId="8" fillId="7" borderId="2" applyAlignment="1" pivotButton="0" quotePrefix="0" xfId="0">
      <alignment horizontal="center" vertical="center"/>
    </xf>
    <xf numFmtId="168" fontId="8" fillId="7" borderId="2" applyAlignment="1" pivotButton="0" quotePrefix="0" xfId="0">
      <alignment horizontal="center" vertical="center"/>
    </xf>
    <xf numFmtId="0" fontId="10" fillId="3" borderId="0" applyAlignment="1" pivotButton="0" quotePrefix="0" xfId="0">
      <alignment horizontal="center" vertical="center"/>
    </xf>
    <xf numFmtId="169" fontId="5" fillId="6" borderId="1" applyAlignment="1" pivotButton="0" quotePrefix="0" xfId="0">
      <alignment horizontal="right" vertical="center"/>
    </xf>
    <xf numFmtId="170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169" fontId="5" fillId="5" borderId="1" applyAlignment="1" pivotButton="0" quotePrefix="0" xfId="0">
      <alignment horizontal="right" vertical="center"/>
    </xf>
    <xf numFmtId="170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4" fillId="0" borderId="1" pivotButton="0" quotePrefix="0" xfId="0"/>
    <xf numFmtId="169" fontId="4" fillId="0" borderId="1" pivotButton="0" quotePrefix="0" xfId="0"/>
    <xf numFmtId="170" fontId="4" fillId="0" borderId="1" pivotButton="0" quotePrefix="0" xfId="0"/>
    <xf numFmtId="3" fontId="5" fillId="6" borderId="1" applyAlignment="1" pivotButton="0" quotePrefix="0" xfId="0">
      <alignment horizontal="right" vertical="center"/>
    </xf>
    <xf numFmtId="171" fontId="5" fillId="6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right" vertical="center"/>
    </xf>
    <xf numFmtId="171" fontId="5" fillId="5" borderId="1" applyAlignment="1" pivotButton="0" quotePrefix="0" xfId="0">
      <alignment horizontal="right" vertical="center"/>
    </xf>
    <xf numFmtId="0" fontId="0" fillId="0" borderId="1" pivotButton="0" quotePrefix="0" xfId="0"/>
    <xf numFmtId="164" fontId="0" fillId="0" borderId="1" pivotButton="0" quotePrefix="0" xfId="0"/>
    <xf numFmtId="172" fontId="0" fillId="0" borderId="1" pivotButton="0" quotePrefix="0" xfId="0"/>
    <xf numFmtId="173" fontId="0" fillId="0" borderId="1" pivotButton="0" quotePrefix="0" xfId="0"/>
    <xf numFmtId="171" fontId="0" fillId="0" borderId="1" pivotButton="0" quotePrefix="0" xfId="0"/>
    <xf numFmtId="0" fontId="5" fillId="6" borderId="1" applyAlignment="1" pivotButton="0" quotePrefix="0" xfId="0">
      <alignment horizontal="left" vertical="center"/>
    </xf>
    <xf numFmtId="10" fontId="5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0" fontId="5" fillId="5" borderId="1" applyAlignment="1" pivotButton="0" quotePrefix="0" xfId="0">
      <alignment horizontal="right" vertical="center"/>
    </xf>
    <xf numFmtId="3" fontId="0" fillId="0" borderId="1" pivotButton="0" quotePrefix="0" xfId="0"/>
    <xf numFmtId="10" fontId="0" fillId="0" borderId="1" pivotButton="0" quotePrefix="0" xfId="0"/>
    <xf numFmtId="174" fontId="0" fillId="0" borderId="1" pivotButton="0" quotePrefix="0" xfId="0"/>
    <xf numFmtId="170" fontId="0" fillId="0" borderId="1" pivotButton="0" quotePrefix="0" xfId="0"/>
    <xf numFmtId="166" fontId="0" fillId="0" borderId="1" pivotButton="0" quotePrefix="0" xfId="0"/>
    <xf numFmtId="175" fontId="5" fillId="6" borderId="1" applyAlignment="1" pivotButton="0" quotePrefix="0" xfId="0">
      <alignment horizontal="right" vertical="center"/>
    </xf>
    <xf numFmtId="175" fontId="5" fillId="5" borderId="1" applyAlignment="1" pivotButton="0" quotePrefix="0" xfId="0">
      <alignment horizontal="right" vertical="center"/>
    </xf>
    <xf numFmtId="175" fontId="0" fillId="0" borderId="1" pivotButton="0" quotePrefix="0" xfId="0"/>
    <xf numFmtId="176" fontId="0" fillId="0" borderId="1" pivotButton="0" quotePrefix="0" xfId="0"/>
    <xf numFmtId="177" fontId="0" fillId="0" borderId="1" pivotButton="0" quotePrefix="0" xfId="0"/>
    <xf numFmtId="167" fontId="0" fillId="0" borderId="1" pivotButton="0" quotePrefix="0" xfId="0"/>
    <xf numFmtId="178" fontId="0" fillId="0" borderId="1" pivotButton="0" quotePrefix="0" xfId="0"/>
    <xf numFmtId="179" fontId="0" fillId="0" borderId="1" pivotButton="0" quotePrefix="0" xfId="0"/>
    <xf numFmtId="168" fontId="0" fillId="0" borderId="1" pivotButton="0" quotePrefix="0" xfId="0"/>
    <xf numFmtId="180" fontId="0" fillId="0" borderId="1" pivotButton="0" quotePrefix="0" xfId="0"/>
    <xf numFmtId="0" fontId="0" fillId="0" borderId="5" pivotButton="0" quotePrefix="0" xfId="0"/>
    <xf numFmtId="164" fontId="8" fillId="7" borderId="2" applyAlignment="1" pivotButton="0" quotePrefix="0" xfId="0">
      <alignment horizontal="center" vertical="center"/>
    </xf>
    <xf numFmtId="165" fontId="8" fillId="7" borderId="2" applyAlignment="1" pivotButton="0" quotePrefix="0" xfId="0">
      <alignment horizontal="center" vertical="center"/>
    </xf>
    <xf numFmtId="166" fontId="8" fillId="7" borderId="2" applyAlignment="1" pivotButton="0" quotePrefix="0" xfId="0">
      <alignment horizontal="center" vertical="center"/>
    </xf>
    <xf numFmtId="167" fontId="8" fillId="7" borderId="2" applyAlignment="1" pivotButton="0" quotePrefix="0" xfId="0">
      <alignment horizontal="center" vertical="center"/>
    </xf>
    <xf numFmtId="168" fontId="8" fillId="7" borderId="2" applyAlignment="1" pivotButton="0" quotePrefix="0" xfId="0">
      <alignment horizontal="center" vertical="center"/>
    </xf>
    <xf numFmtId="169" fontId="5" fillId="6" borderId="1" applyAlignment="1" pivotButton="0" quotePrefix="0" xfId="0">
      <alignment horizontal="right" vertical="center"/>
    </xf>
    <xf numFmtId="170" fontId="5" fillId="6" borderId="1" applyAlignment="1" pivotButton="0" quotePrefix="0" xfId="0">
      <alignment horizontal="right" vertical="center"/>
    </xf>
    <xf numFmtId="169" fontId="5" fillId="5" borderId="1" applyAlignment="1" pivotButton="0" quotePrefix="0" xfId="0">
      <alignment horizontal="right" vertical="center"/>
    </xf>
    <xf numFmtId="170" fontId="5" fillId="5" borderId="1" applyAlignment="1" pivotButton="0" quotePrefix="0" xfId="0">
      <alignment horizontal="right" vertical="center"/>
    </xf>
    <xf numFmtId="169" fontId="4" fillId="0" borderId="1" pivotButton="0" quotePrefix="0" xfId="0"/>
    <xf numFmtId="170" fontId="4" fillId="0" borderId="1" pivotButton="0" quotePrefix="0" xfId="0"/>
    <xf numFmtId="0" fontId="11" fillId="0" borderId="0" pivotButton="0" quotePrefix="0" xfId="0"/>
    <xf numFmtId="0" fontId="12" fillId="8" borderId="10" applyAlignment="1" pivotButton="0" quotePrefix="0" xfId="0">
      <alignment horizontal="center" vertical="center"/>
    </xf>
    <xf numFmtId="0" fontId="13" fillId="9" borderId="10" applyAlignment="1" pivotButton="0" quotePrefix="0" xfId="0">
      <alignment horizontal="center" vertical="center"/>
    </xf>
    <xf numFmtId="181" fontId="12" fillId="9" borderId="10" applyAlignment="1" pivotButton="0" quotePrefix="0" xfId="0">
      <alignment horizontal="right" vertical="center"/>
    </xf>
    <xf numFmtId="0" fontId="13" fillId="9" borderId="10" applyAlignment="1" pivotButton="0" quotePrefix="0" xfId="0">
      <alignment horizontal="left" vertical="center"/>
    </xf>
    <xf numFmtId="175" fontId="12" fillId="9" borderId="10" applyAlignment="1" pivotButton="0" quotePrefix="0" xfId="0">
      <alignment horizontal="right" vertical="center"/>
    </xf>
    <xf numFmtId="171" fontId="5" fillId="6" borderId="1" applyAlignment="1" pivotButton="0" quotePrefix="0" xfId="0">
      <alignment horizontal="right" vertical="center"/>
    </xf>
    <xf numFmtId="171" fontId="5" fillId="5" borderId="1" applyAlignment="1" pivotButton="0" quotePrefix="0" xfId="0">
      <alignment horizontal="right" vertical="center"/>
    </xf>
    <xf numFmtId="0" fontId="0" fillId="0" borderId="8" pivotButton="0" quotePrefix="0" xfId="0"/>
    <xf numFmtId="0" fontId="0" fillId="0" borderId="9" pivotButton="0" quotePrefix="0" xfId="0"/>
    <xf numFmtId="164" fontId="0" fillId="0" borderId="1" pivotButton="0" quotePrefix="0" xfId="0"/>
    <xf numFmtId="172" fontId="0" fillId="0" borderId="1" pivotButton="0" quotePrefix="0" xfId="0"/>
    <xf numFmtId="173" fontId="0" fillId="0" borderId="1" pivotButton="0" quotePrefix="0" xfId="0"/>
    <xf numFmtId="171" fontId="0" fillId="0" borderId="1" pivotButton="0" quotePrefix="0" xfId="0"/>
    <xf numFmtId="174" fontId="0" fillId="0" borderId="1" pivotButton="0" quotePrefix="0" xfId="0"/>
    <xf numFmtId="170" fontId="0" fillId="0" borderId="1" pivotButton="0" quotePrefix="0" xfId="0"/>
    <xf numFmtId="166" fontId="0" fillId="0" borderId="1" pivotButton="0" quotePrefix="0" xfId="0"/>
    <xf numFmtId="175" fontId="5" fillId="6" borderId="1" applyAlignment="1" pivotButton="0" quotePrefix="0" xfId="0">
      <alignment horizontal="right" vertical="center"/>
    </xf>
    <xf numFmtId="175" fontId="5" fillId="5" borderId="1" applyAlignment="1" pivotButton="0" quotePrefix="0" xfId="0">
      <alignment horizontal="right" vertical="center"/>
    </xf>
    <xf numFmtId="175" fontId="0" fillId="0" borderId="1" pivotButton="0" quotePrefix="0" xfId="0"/>
    <xf numFmtId="176" fontId="0" fillId="0" borderId="1" pivotButton="0" quotePrefix="0" xfId="0"/>
    <xf numFmtId="177" fontId="0" fillId="0" borderId="1" pivotButton="0" quotePrefix="0" xfId="0"/>
    <xf numFmtId="167" fontId="0" fillId="0" borderId="1" pivotButton="0" quotePrefix="0" xfId="0"/>
    <xf numFmtId="178" fontId="0" fillId="0" borderId="1" pivotButton="0" quotePrefix="0" xfId="0"/>
    <xf numFmtId="179" fontId="0" fillId="0" borderId="1" pivotButton="0" quotePrefix="0" xfId="0"/>
    <xf numFmtId="168" fontId="0" fillId="0" borderId="1" pivotButton="0" quotePrefix="0" xfId="0"/>
    <xf numFmtId="180" fontId="0" fillId="0" borderId="1" pivotButton="0" quotePrefix="0" xfId="0"/>
    <xf numFmtId="3" fontId="12" fillId="9" borderId="10" applyAlignment="1" pivotButton="0" quotePrefix="0" xfId="0">
      <alignment horizontal="right" vertical="center"/>
    </xf>
    <xf numFmtId="169" fontId="12" fillId="9" borderId="1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Power Generation by Source (MW)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Smart Grid Dashboard'!C14</f>
            </strRef>
          </tx>
          <spPr>
            <a:ln>
              <a:prstDash val="solid"/>
            </a:ln>
          </spPr>
          <cat>
            <numRef>
              <f>'Executive Smart Grid Dashboard'!$B$15:$B$19</f>
            </numRef>
          </cat>
          <val>
            <numRef>
              <f>'Executive Smart Grid Dashboard'!$C$15:$C$19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Energy Source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Megawatts (MW)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National Grid Generation Mix %</a:t>
            </a:r>
          </a:p>
        </rich>
      </tx>
    </title>
    <plotArea>
      <pieChart>
        <varyColors val="1"/>
        <ser>
          <idx val="0"/>
          <order val="0"/>
          <tx>
            <strRef>
              <f>'Executive Smart Grid Dashboard'!C14</f>
            </strRef>
          </tx>
          <spPr>
            <a:ln>
              <a:prstDash val="solid"/>
            </a:ln>
          </spPr>
          <cat>
            <numRef>
              <f>'Executive Smart Grid Dashboard'!$B$15:$B$19</f>
            </numRef>
          </cat>
          <val>
            <numRef>
              <f>'Executive Smart Grid Dashboard'!$C$15:$C$19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Renewable Generation Mix &amp; Grid Reliability SAIDI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Smart Grid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Smart Grid Dashboard'!$B$50:$B$55</f>
            </numRef>
          </cat>
          <val>
            <numRef>
              <f>'Executive Smart Grid Dashboard'!$C$50:$C$55</f>
            </numRef>
          </val>
        </ser>
        <ser>
          <idx val="1"/>
          <order val="1"/>
          <tx>
            <strRef>
              <f>'Executive Smart Grid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Smart Grid Dashboard'!$B$50:$B$55</f>
            </numRef>
          </cat>
          <val>
            <numRef>
              <f>'Executive Smart Grid Dashboard'!$D$50:$D$55</f>
            </numRef>
          </val>
        </ser>
        <ser>
          <idx val="2"/>
          <order val="2"/>
          <tx>
            <strRef>
              <f>'Executive Smart Grid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Smart Grid Dashboard'!$B$50:$B$55</f>
            </numRef>
          </cat>
          <val>
            <numRef>
              <f>'Executive Smart Grid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Smart Grid SCADA &amp; Utility Automation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Smart Grid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Smart Grid Dashboard'!$G$50:$G$55</f>
            </numRef>
          </cat>
          <val>
            <numRef>
              <f>'Executive Smart Grid Dashboard'!$H$50:$H$55</f>
            </numRef>
          </val>
        </ser>
        <ser>
          <idx val="1"/>
          <order val="1"/>
          <tx>
            <strRef>
              <f>'Executive Smart Grid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Smart Grid Dashboard'!$G$50:$G$55</f>
            </numRef>
          </cat>
          <val>
            <numRef>
              <f>'Executive Smart Grid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Substation Load Peak (MW) vs Grid Voltage Stability Index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Smart Grid Dashboard'!C73</f>
            </strRef>
          </tx>
          <spPr>
            <a:ln>
              <a:prstDash val="solid"/>
            </a:ln>
          </spPr>
          <cat>
            <numRef>
              <f>'Executive Smart Grid Dashboard'!$B$74:$B$79</f>
            </numRef>
          </cat>
          <val>
            <numRef>
              <f>'Executive Smart Grid Dashboard'!$C$74:$C$79</f>
            </numRef>
          </val>
        </ser>
        <ser>
          <idx val="1"/>
          <order val="1"/>
          <tx>
            <strRef>
              <f>'Executive Smart Grid Dashboard'!D73</f>
            </strRef>
          </tx>
          <spPr>
            <a:ln>
              <a:prstDash val="solid"/>
            </a:ln>
          </spPr>
          <cat>
            <numRef>
              <f>'Executive Smart Grid Dashboard'!$B$74:$B$79</f>
            </numRef>
          </cat>
          <val>
            <numRef>
              <f>'Executive Smart Grid Dashboard'!$D$74:$D$79</f>
            </numRef>
          </val>
        </ser>
        <ser>
          <idx val="2"/>
          <order val="2"/>
          <tx>
            <strRef>
              <f>'Executive Smart Grid Dashboard'!E73</f>
            </strRef>
          </tx>
          <spPr>
            <a:ln>
              <a:prstDash val="solid"/>
            </a:ln>
          </spPr>
          <cat>
            <numRef>
              <f>'Executive Smart Grid Dashboard'!$B$74:$B$79</f>
            </numRef>
          </cat>
          <val>
            <numRef>
              <f>'Executive Smart Grid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Smart Grid Power Dispatch Generation Mix (%)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'Executive Smart Grid Dashboard'!H73</f>
            </strRef>
          </tx>
          <spPr>
            <a:ln>
              <a:prstDash val="solid"/>
            </a:ln>
          </spPr>
          <cat>
            <numRef>
              <f>'Executive Smart Grid Dashboard'!$G$74:$G$78</f>
            </numRef>
          </cat>
          <val>
            <numRef>
              <f>'Executive Smart Grid Dashboard'!$H$74:$H$78</f>
            </numRef>
          </val>
        </ser>
        <ser>
          <idx val="1"/>
          <order val="1"/>
          <tx>
            <strRef>
              <f>'Executive Smart Grid Dashboard'!I73</f>
            </strRef>
          </tx>
          <spPr>
            <a:ln>
              <a:prstDash val="solid"/>
            </a:ln>
          </spPr>
          <cat>
            <numRef>
              <f>'Executive Smart Grid Dashboard'!$G$74:$G$78</f>
            </numRef>
          </cat>
          <val>
            <numRef>
              <f>'Executive Smart Grid Dashboard'!$I$74:$I$78</f>
            </numRef>
          </val>
        </ser>
        <ser>
          <idx val="2"/>
          <order val="2"/>
          <tx>
            <strRef>
              <f>'Executive Smart Grid Dashboard'!J73</f>
            </strRef>
          </tx>
          <spPr>
            <a:ln>
              <a:prstDash val="solid"/>
            </a:ln>
          </spPr>
          <cat>
            <numRef>
              <f>'Executive Smart Grid Dashboard'!$G$74:$G$78</f>
            </numRef>
          </cat>
          <val>
            <numRef>
              <f>'Executive Smart Grid Dashboard'!$J$74:$J$78</f>
            </numRef>
          </val>
        </ser>
        <ser>
          <idx val="3"/>
          <order val="3"/>
          <tx>
            <strRef>
              <f>'Executive Smart Grid Dashboard'!K73</f>
            </strRef>
          </tx>
          <spPr>
            <a:ln>
              <a:prstDash val="solid"/>
            </a:ln>
          </spPr>
          <cat>
            <numRef>
              <f>'Executive Smart Grid Dashboard'!$G$74:$G$78</f>
            </numRef>
          </cat>
          <val>
            <numRef>
              <f>'Executive Smart Grid Dashboard'!$K$74:$K$78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22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22</row>
      <rowOff>0</rowOff>
    </from>
    <ext cx="396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8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54" customWidth="1" min="3" max="3"/>
    <col width="26" customWidth="1" min="4" max="4"/>
  </cols>
  <sheetData>
    <row r="2">
      <c r="B2" s="1" t="inlineStr">
        <is>
          <t>ENERGY, SMART GRID &amp; UTILITY SCADA OPERATIONS COMMAND</t>
        </is>
      </c>
    </row>
    <row r="3">
      <c r="B3" s="2" t="inlineStr">
        <is>
          <t>Power Generation, Transmission Dispatch &amp; Smart Grid Architecture Manual</t>
        </is>
      </c>
    </row>
    <row r="5">
      <c r="B5" s="3" t="inlineStr">
        <is>
          <t>Sheet Name</t>
        </is>
      </c>
      <c r="C5" s="3" t="inlineStr">
        <is>
          <t>Smart Grid &amp; Energy Domain Scope</t>
        </is>
      </c>
      <c r="D5" s="3" t="inlineStr">
        <is>
          <t>Primary Operating Unit</t>
        </is>
      </c>
    </row>
    <row r="6">
      <c r="B6" s="4" t="inlineStr">
        <is>
          <t>Executive Smart Grid Dashboard</t>
        </is>
      </c>
      <c r="C6" s="5" t="inlineStr">
        <is>
          <t>Unified 8-KPI power generation, renewable share, SAIDI/SAIFI &amp; SCADA command</t>
        </is>
      </c>
      <c r="D6" s="5" t="inlineStr">
        <is>
          <t>Chief Operating Officer / VP System Dispatch</t>
        </is>
      </c>
    </row>
    <row r="7">
      <c r="B7" s="6" t="inlineStr">
        <is>
          <t>SCADA Substation Telemetry</t>
        </is>
      </c>
      <c r="C7" s="7" t="inlineStr">
        <is>
          <t>150kV/500kV primary transmission substations, breaker state &amp; bus voltages</t>
        </is>
      </c>
      <c r="D7" s="7" t="inlineStr">
        <is>
          <t>Pusat Pengatur Beban (P2B) Dispatchers</t>
        </is>
      </c>
    </row>
    <row r="8">
      <c r="B8" s="4" t="inlineStr">
        <is>
          <t>Smart Meter AMI Infrastructure</t>
        </is>
      </c>
      <c r="C8" s="5" t="inlineStr">
        <is>
          <t>Advanced Metering Infrastructure (AMI), cellular mesh readings &amp; tamper flags</t>
        </is>
      </c>
      <c r="D8" s="5" t="inlineStr">
        <is>
          <t>Distribusi &amp; Niaga Smart Meter Lead</t>
        </is>
      </c>
    </row>
    <row r="9">
      <c r="B9" s="6" t="inlineStr">
        <is>
          <t>Renewable Solar &amp; Wind Farm</t>
        </is>
      </c>
      <c r="C9" s="7" t="inlineStr">
        <is>
          <t>Grid-tied solar PV parks, wind turbines, inverter efficiency &amp; curtailment</t>
        </is>
      </c>
      <c r="D9" s="7" t="inlineStr">
        <is>
          <t>Renewable Energy Independent Power Producers</t>
        </is>
      </c>
    </row>
    <row r="10">
      <c r="B10" s="4" t="inlineStr">
        <is>
          <t>Grid Outage SAIDI &amp; SAIFI</t>
        </is>
      </c>
      <c r="C10" s="5" t="inlineStr">
        <is>
          <t>System interruption frequency/duration indices, feeder trip analysis &amp; restoration</t>
        </is>
      </c>
      <c r="D10" s="5" t="inlineStr">
        <is>
          <t>Reliability Engineering &amp; Grid Operations</t>
        </is>
      </c>
    </row>
    <row r="11">
      <c r="B11" s="6" t="inlineStr">
        <is>
          <t>BESS Battery Energy Storage</t>
        </is>
      </c>
      <c r="C11" s="7" t="inlineStr">
        <is>
          <t>Utility-scale lithium-ion BESS, State of Charge (SoC), C-Rate &amp; frequency support</t>
        </is>
      </c>
      <c r="D11" s="7" t="inlineStr">
        <is>
          <t>Energy Storage &amp; Ancillary Services Lead</t>
        </is>
      </c>
    </row>
    <row r="12">
      <c r="B12" s="4" t="inlineStr">
        <is>
          <t>Demand Response &amp; Peak Shaving</t>
        </is>
      </c>
      <c r="C12" s="5" t="inlineStr">
        <is>
          <t>Industrial load shedding, automated dynamic tariff response &amp; peak load relief</t>
        </is>
      </c>
      <c r="D12" s="5" t="inlineStr">
        <is>
          <t>Energy Trading &amp; Demand Management Unit</t>
        </is>
      </c>
    </row>
    <row r="13">
      <c r="B13" s="6" t="inlineStr">
        <is>
          <t>Transmission Line Thermal Loss</t>
        </is>
      </c>
      <c r="C13" s="7" t="inlineStr">
        <is>
          <t>High voltage line loading %, conductor thermal ratings &amp; transmission losses</t>
        </is>
      </c>
      <c r="D13" s="7" t="inlineStr">
        <is>
          <t>Transmisi &amp; Pemeliharaan Jalur Udara (SUTET)</t>
        </is>
      </c>
    </row>
    <row r="14">
      <c r="B14" s="4" t="inlineStr">
        <is>
          <t>Transformer Health &amp; DGA Oil</t>
        </is>
      </c>
      <c r="C14" s="5" t="inlineStr">
        <is>
          <t>Dissolved Gas Analysis (DGA), transformer oil insulation, hot-spot telemetry</t>
        </is>
      </c>
      <c r="D14" s="5" t="inlineStr">
        <is>
          <t>Substation Asset Integrity &amp; Maintenance</t>
        </is>
      </c>
    </row>
    <row r="15">
      <c r="B15" s="6" t="inlineStr">
        <is>
          <t>EV Fast Charging Station Grid</t>
        </is>
      </c>
      <c r="C15" s="7" t="inlineStr">
        <is>
          <t>Public EV fast chargers (SPKLU), grid impact buffer &amp; dynamic load balancer</t>
        </is>
      </c>
      <c r="D15" s="7" t="inlineStr">
        <is>
          <t>EV Infrastructure &amp; Smart Mobility Team</t>
        </is>
      </c>
    </row>
    <row r="16">
      <c r="B16" s="4" t="inlineStr">
        <is>
          <t>Utility Cyber OT Sec IEC 62443</t>
        </is>
      </c>
      <c r="C16" s="5" t="inlineStr">
        <is>
          <t>Industrial control systems (ICS/SCADA) air-gap defense, modbus anomaly &amp; certs</t>
        </is>
      </c>
      <c r="D16" s="5" t="inlineStr">
        <is>
          <t>OT Cyber Security &amp; Critical Infrastructure</t>
        </is>
      </c>
    </row>
    <row r="17">
      <c r="B17" s="6" t="inlineStr">
        <is>
          <t>Carbon Offset &amp; REC Credits</t>
        </is>
      </c>
      <c r="C17" s="7" t="inlineStr">
        <is>
          <t>Scope 1/2 GHG emission abatement, Renewable Energy Certificate (REC) issuance</t>
        </is>
      </c>
      <c r="D17" s="7" t="inlineStr">
        <is>
          <t>Sustainability ESG &amp; Carbon Trading Officer</t>
        </is>
      </c>
    </row>
    <row r="18">
      <c r="B18" s="4" t="inlineStr">
        <is>
          <t>Strategic Utility Scorecard</t>
        </is>
      </c>
      <c r="C18" s="5" t="inlineStr">
        <is>
          <t>Quarterly executive performance vs RUPTL 2026 &amp; Net Zero Emission 2060</t>
        </is>
      </c>
      <c r="D18" s="5" t="inlineStr">
        <is>
          <t>Board of Directors / Kementerian ESDM</t>
        </is>
      </c>
    </row>
  </sheetData>
  <mergeCells count="2">
    <mergeCell ref="B3:D3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K79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2">
      <c r="B2" s="1" t="inlineStr">
        <is>
          <t>SMART GRID COMMAND CENTER &amp; NATIONAL POWER SYSTEM DISPATCH</t>
        </is>
      </c>
    </row>
    <row r="3">
      <c r="B3" s="2" t="inlineStr">
        <is>
          <t>Unified Executive Mission Control • SCADA Telemetry, Smart Meter AMI, EBT Renewables, BESS &amp; Carbon Abatement</t>
        </is>
      </c>
    </row>
    <row r="5">
      <c r="B5" s="8" t="inlineStr">
        <is>
          <t>TOTAL GRID TRANSMISSION LOAD</t>
        </is>
      </c>
      <c r="C5" s="57" t="n"/>
      <c r="D5" s="8" t="inlineStr">
        <is>
          <t>RENEWABLE POWER OUTPUT</t>
        </is>
      </c>
      <c r="E5" s="57" t="n"/>
      <c r="F5" s="8" t="inlineStr">
        <is>
          <t>GRID SAIDI DURATION</t>
        </is>
      </c>
      <c r="G5" s="57" t="n"/>
      <c r="H5" s="8" t="inlineStr">
        <is>
          <t>SMART METER READ RATE</t>
        </is>
      </c>
      <c r="I5" s="57" t="n"/>
    </row>
    <row r="6">
      <c r="B6" s="58">
        <f>'SCADA Substation Telemetry'!F12</f>
        <v/>
      </c>
      <c r="C6" s="57" t="n"/>
      <c r="D6" s="58">
        <f>'Renewable Solar &amp; Wind Farm'!E11</f>
        <v/>
      </c>
      <c r="E6" s="57" t="n"/>
      <c r="F6" s="59">
        <f>'Grid Outage SAIDI &amp; SAIFI'!H11</f>
        <v/>
      </c>
      <c r="G6" s="57" t="n"/>
      <c r="H6" s="12">
        <f>'Smart Meter AMI Infrastructure'!E11</f>
        <v/>
      </c>
      <c r="I6" s="57" t="n"/>
    </row>
    <row r="7">
      <c r="B7" s="13" t="inlineStr">
        <is>
          <t>Substation Load</t>
        </is>
      </c>
      <c r="C7" s="57" t="n"/>
      <c r="D7" s="13" t="inlineStr">
        <is>
          <t>Clean EBT Dispatch</t>
        </is>
      </c>
      <c r="E7" s="57" t="n"/>
      <c r="F7" s="13" t="inlineStr">
        <is>
          <t>Outage Minutes/Cust</t>
        </is>
      </c>
      <c r="G7" s="57" t="n"/>
      <c r="H7" s="13" t="inlineStr">
        <is>
          <t>AMI Connectivity %</t>
        </is>
      </c>
      <c r="I7" s="57" t="n"/>
    </row>
    <row r="9">
      <c r="B9" s="8" t="inlineStr">
        <is>
          <t>BESS BATTERY STORAGE</t>
        </is>
      </c>
      <c r="C9" s="57" t="n"/>
      <c r="D9" s="8" t="inlineStr">
        <is>
          <t>DEMAND RESPONSE RELIEF</t>
        </is>
      </c>
      <c r="E9" s="57" t="n"/>
      <c r="F9" s="8" t="inlineStr">
        <is>
          <t>EV CHARGERS DISPENSED</t>
        </is>
      </c>
      <c r="G9" s="57" t="n"/>
      <c r="H9" s="8" t="inlineStr">
        <is>
          <t>CARBON ABATED (CO2e)</t>
        </is>
      </c>
      <c r="I9" s="57" t="n"/>
    </row>
    <row r="10">
      <c r="B10" s="60">
        <f>'BESS Battery Energy Storage'!E10</f>
        <v/>
      </c>
      <c r="C10" s="57" t="n"/>
      <c r="D10" s="58">
        <f>'Demand Response &amp; Peak Shaving'!F10</f>
        <v/>
      </c>
      <c r="E10" s="57" t="n"/>
      <c r="F10" s="61">
        <f>'EV Fast Charging Station Grid'!F10</f>
        <v/>
      </c>
      <c r="G10" s="57" t="n"/>
      <c r="H10" s="62">
        <f>'Carbon Offset &amp; REC Credits'!F10</f>
        <v/>
      </c>
      <c r="I10" s="57" t="n"/>
    </row>
    <row r="11">
      <c r="B11" s="13" t="inlineStr">
        <is>
          <t>Utility Storage Reserve</t>
        </is>
      </c>
      <c r="C11" s="57" t="n"/>
      <c r="D11" s="13" t="inlineStr">
        <is>
          <t>Industrial Load Cut</t>
        </is>
      </c>
      <c r="E11" s="57" t="n"/>
      <c r="F11" s="13" t="inlineStr">
        <is>
          <t>Clean EV Transport</t>
        </is>
      </c>
      <c r="G11" s="57" t="n"/>
      <c r="H11" s="13" t="inlineStr">
        <is>
          <t>Clean Avoided Emissions</t>
        </is>
      </c>
      <c r="I11" s="57" t="n"/>
    </row>
    <row r="13">
      <c r="B13" s="17" t="inlineStr">
        <is>
          <t>POWER GENERATION DISPATCH MIX (MW)</t>
        </is>
      </c>
      <c r="F13" s="17" t="inlineStr">
        <is>
          <t>SMART GRID OPERATIONAL WATCHLIST</t>
        </is>
      </c>
    </row>
    <row r="14">
      <c r="B14" s="3" t="inlineStr">
        <is>
          <t>Energy Source</t>
        </is>
      </c>
      <c r="C14" s="3" t="inlineStr">
        <is>
          <t>Dispatch (MW)</t>
        </is>
      </c>
      <c r="D14" s="3" t="inlineStr">
        <is>
          <t>Mix Share %</t>
        </is>
      </c>
      <c r="F14" s="3" t="inlineStr">
        <is>
          <t>Subsystem Ketenagalistrikan</t>
        </is>
      </c>
      <c r="G14" s="3" t="inlineStr">
        <is>
          <t>Current Operating Metric</t>
        </is>
      </c>
      <c r="H14" s="3" t="inlineStr">
        <is>
          <t>Target Keandalan Grid</t>
        </is>
      </c>
      <c r="I14" s="3" t="inlineStr">
        <is>
          <t>Status Sistem</t>
        </is>
      </c>
    </row>
    <row r="15">
      <c r="B15" s="6" t="inlineStr">
        <is>
          <t>Gas Turbine Combined (PLTGU)</t>
        </is>
      </c>
      <c r="C15" s="63" t="n">
        <v>2850</v>
      </c>
      <c r="D15" s="64">
        <f>C15/C20</f>
        <v/>
      </c>
      <c r="F15" s="6" t="inlineStr">
        <is>
          <t>Telemetri SCADA GITET 500kV</t>
        </is>
      </c>
      <c r="G15" s="20">
        <f>'SCADA Substation Telemetry'!F12 &amp; ' MW'</f>
        <v/>
      </c>
      <c r="H15" s="20" t="inlineStr">
        <is>
          <t>Cos Phi &gt; 0.95</t>
        </is>
      </c>
      <c r="I15" s="21">
        <f>'SCADA Substation Telemetry'!J5</f>
        <v/>
      </c>
    </row>
    <row r="16">
      <c r="B16" s="4" t="inlineStr">
        <is>
          <t>Supercritical Coal (PLTU)</t>
        </is>
      </c>
      <c r="C16" s="65" t="n">
        <v>3450</v>
      </c>
      <c r="D16" s="66">
        <f>C16/C20</f>
        <v/>
      </c>
      <c r="F16" s="4" t="inlineStr">
        <is>
          <t>Smart Meter AMI Komunikasi</t>
        </is>
      </c>
      <c r="G16" s="24">
        <f>'Smart Meter AMI Infrastructure'!E11</f>
        <v/>
      </c>
      <c r="H16" s="24" t="inlineStr">
        <is>
          <t>Read Rate &gt; 99.50%</t>
        </is>
      </c>
      <c r="I16" s="25">
        <f>'Smart Meter AMI Infrastructure'!J5</f>
        <v/>
      </c>
    </row>
    <row r="17">
      <c r="B17" s="6" t="inlineStr">
        <is>
          <t>Hydro Power (PLTA)</t>
        </is>
      </c>
      <c r="C17" s="63" t="n">
        <v>890</v>
      </c>
      <c r="D17" s="64">
        <f>C17/C20</f>
        <v/>
      </c>
      <c r="F17" s="6" t="inlineStr">
        <is>
          <t>Pembangkit EBT Surya &amp; Angin</t>
        </is>
      </c>
      <c r="G17" s="20">
        <f>'Renewable Solar &amp; Wind Farm'!E11 &amp; ' MW'</f>
        <v/>
      </c>
      <c r="H17" s="20" t="inlineStr">
        <is>
          <t>Zero Curtailment</t>
        </is>
      </c>
      <c r="I17" s="21">
        <f>'Renewable Solar &amp; Wind Farm'!J5</f>
        <v/>
      </c>
    </row>
    <row r="18">
      <c r="B18" s="4" t="inlineStr">
        <is>
          <t>Geothermal Clean (PLTP)</t>
        </is>
      </c>
      <c r="C18" s="65" t="n">
        <v>780</v>
      </c>
      <c r="D18" s="66">
        <f>C18/C20</f>
        <v/>
      </c>
      <c r="F18" s="4" t="inlineStr">
        <is>
          <t>Indeks Keandalan SAIDI/SAIFI</t>
        </is>
      </c>
      <c r="G18" s="24">
        <f>'Grid Outage SAIDI &amp; SAIFI'!H11 &amp; ' min'</f>
        <v/>
      </c>
      <c r="H18" s="24" t="inlineStr">
        <is>
          <t>SAIDI &lt; 45 Menit</t>
        </is>
      </c>
      <c r="I18" s="25">
        <f>'Grid Outage SAIDI &amp; SAIFI'!J5</f>
        <v/>
      </c>
    </row>
    <row r="19">
      <c r="B19" s="6" t="inlineStr">
        <is>
          <t>Solar PV &amp; Wind (EBT)</t>
        </is>
      </c>
      <c r="C19" s="63" t="n">
        <v>345.2</v>
      </c>
      <c r="D19" s="64">
        <f>C19/C20</f>
        <v/>
      </c>
      <c r="F19" s="6" t="inlineStr">
        <is>
          <t>Sistem Penyimpanan BESS</t>
        </is>
      </c>
      <c r="G19" s="20">
        <f>'BESS Battery Energy Storage'!G10 &amp; ' SoC'</f>
        <v/>
      </c>
      <c r="H19" s="20" t="inlineStr">
        <is>
          <t>State of Health &gt; 95%</t>
        </is>
      </c>
      <c r="I19" s="21">
        <f>'BESS Battery Energy Storage'!J5</f>
        <v/>
      </c>
    </row>
    <row r="20">
      <c r="B20" s="26" t="inlineStr">
        <is>
          <t>TOTAL GENERATION</t>
        </is>
      </c>
      <c r="C20" s="67">
        <f>SUM(C15:C19)</f>
        <v/>
      </c>
      <c r="D20" s="68">
        <f>SUM(D15:D19)</f>
        <v/>
      </c>
      <c r="F20" s="4" t="inlineStr">
        <is>
          <t>Demand Response Beban Puncak</t>
        </is>
      </c>
      <c r="G20" s="24">
        <f>'Demand Response &amp; Peak Shaving'!F10 &amp; ' MW'</f>
        <v/>
      </c>
      <c r="H20" s="24" t="inlineStr">
        <is>
          <t>Relief &gt; 100 MW</t>
        </is>
      </c>
      <c r="I20" s="25">
        <f>'Demand Response &amp; Peak Shaving'!J5</f>
        <v/>
      </c>
    </row>
    <row r="21">
      <c r="F21" s="6" t="inlineStr">
        <is>
          <t>Termal Konduktor SUTET 500kV</t>
        </is>
      </c>
      <c r="G21" s="20">
        <f>'Transmission Line Thermal Loss'!F11</f>
        <v/>
      </c>
      <c r="H21" s="20" t="inlineStr">
        <is>
          <t>Thermal Loading &lt; 80%</t>
        </is>
      </c>
      <c r="I21" s="21">
        <f>'Transmission Line Thermal Loss'!J5</f>
        <v/>
      </c>
    </row>
    <row r="22">
      <c r="F22" s="4" t="inlineStr">
        <is>
          <t>Kesehatan Minyak Trafo DGA</t>
        </is>
      </c>
      <c r="G22" s="24">
        <f>'Transformer Health &amp; DGA Oil'!C5 &amp; ' H2'</f>
        <v/>
      </c>
      <c r="H22" s="24" t="inlineStr">
        <is>
          <t>Zone 1 Normal</t>
        </is>
      </c>
      <c r="I22" s="25">
        <f>'Transformer Health &amp; DGA Oil'!J5</f>
        <v/>
      </c>
    </row>
    <row r="23">
      <c r="F23" s="6" t="inlineStr">
        <is>
          <t>Infrastruktur SPKLU Kendaraan</t>
        </is>
      </c>
      <c r="G23" s="20">
        <f>'EV Fast Charging Station Grid'!G10 &amp; ' kW'</f>
        <v/>
      </c>
      <c r="H23" s="20" t="inlineStr">
        <is>
          <t>Zero Grid Overload</t>
        </is>
      </c>
      <c r="I23" s="21">
        <f>'EV Fast Charging Station Grid'!J5</f>
        <v/>
      </c>
    </row>
    <row r="24">
      <c r="F24" s="4" t="inlineStr">
        <is>
          <t>Keamanan Siber OT IEC 62443</t>
        </is>
      </c>
      <c r="G24" s="24">
        <f>COUNTA('Utility Cyber OT Sec IEC 62443'!B5:B8) &amp; ' Nodes'</f>
        <v/>
      </c>
      <c r="H24" s="24" t="inlineStr">
        <is>
          <t>100% Air-Gap Protected</t>
        </is>
      </c>
      <c r="I24" s="25">
        <f>'Utility Cyber OT Sec IEC 62443'!J5</f>
        <v/>
      </c>
    </row>
    <row r="48">
      <c r="B48" s="69" t="inlineStr">
        <is>
          <t>Monthly Renewable Generation Mix &amp; Grid Reliability SAIDI (%)</t>
        </is>
      </c>
      <c r="G48" s="69" t="inlineStr">
        <is>
          <t>Smart Grid SCADA &amp; Utility Automation Index</t>
        </is>
      </c>
    </row>
    <row r="49">
      <c r="B49" s="70" t="inlineStr">
        <is>
          <t>Month</t>
        </is>
      </c>
      <c r="C49" s="70" t="inlineStr">
        <is>
          <t>Target Renewable %</t>
        </is>
      </c>
      <c r="D49" s="70" t="inlineStr">
        <is>
          <t>Actual Clean Power Mix %</t>
        </is>
      </c>
      <c r="E49" s="70" t="inlineStr">
        <is>
          <t>Substation SCADA Uptime %</t>
        </is>
      </c>
      <c r="G49" s="70" t="inlineStr">
        <is>
          <t>Operational Capability Pillar</t>
        </is>
      </c>
      <c r="H49" s="70" t="inlineStr">
        <is>
          <t>Benchmark</t>
        </is>
      </c>
      <c r="I49" s="70" t="inlineStr">
        <is>
          <t>Current Attainment</t>
        </is>
      </c>
    </row>
    <row r="50">
      <c r="B50" s="71" t="inlineStr">
        <is>
          <t>May</t>
        </is>
      </c>
      <c r="C50" s="72" t="n">
        <v>32</v>
      </c>
      <c r="D50" s="72" t="n">
        <v>33.4</v>
      </c>
      <c r="E50" s="72" t="n">
        <v>99.84999999999999</v>
      </c>
      <c r="G50" s="73" t="inlineStr">
        <is>
          <t>IEC 61850 Substation Protocol</t>
        </is>
      </c>
      <c r="H50" s="74" t="n">
        <v>4.2</v>
      </c>
      <c r="I50" s="74" t="n">
        <v>4.8</v>
      </c>
    </row>
    <row r="51">
      <c r="B51" s="71" t="inlineStr">
        <is>
          <t>Jun</t>
        </is>
      </c>
      <c r="C51" s="72" t="n">
        <v>34</v>
      </c>
      <c r="D51" s="72" t="n">
        <v>35.1</v>
      </c>
      <c r="E51" s="72" t="n">
        <v>99.88</v>
      </c>
      <c r="G51" s="73" t="inlineStr">
        <is>
          <t>DERMS Solar Inverter Control</t>
        </is>
      </c>
      <c r="H51" s="74" t="n">
        <v>4</v>
      </c>
      <c r="I51" s="74" t="n">
        <v>4.5</v>
      </c>
    </row>
    <row r="52">
      <c r="B52" s="71" t="inlineStr">
        <is>
          <t>Jul</t>
        </is>
      </c>
      <c r="C52" s="72" t="n">
        <v>36</v>
      </c>
      <c r="D52" s="72" t="n">
        <v>37.8</v>
      </c>
      <c r="E52" s="72" t="n">
        <v>99.92</v>
      </c>
      <c r="G52" s="73" t="inlineStr">
        <is>
          <t>Battery Storage BESS Dispatch</t>
        </is>
      </c>
      <c r="H52" s="74" t="n">
        <v>4</v>
      </c>
      <c r="I52" s="74" t="n">
        <v>4.6</v>
      </c>
    </row>
    <row r="53">
      <c r="B53" s="71" t="inlineStr">
        <is>
          <t>Aug</t>
        </is>
      </c>
      <c r="C53" s="72" t="n">
        <v>36</v>
      </c>
      <c r="D53" s="72" t="n">
        <v>37.2</v>
      </c>
      <c r="E53" s="72" t="n">
        <v>99.90000000000001</v>
      </c>
      <c r="G53" s="73" t="inlineStr">
        <is>
          <t>Smart Meter AMI Telemetry</t>
        </is>
      </c>
      <c r="H53" s="74" t="n">
        <v>4.2</v>
      </c>
      <c r="I53" s="74" t="n">
        <v>4.7</v>
      </c>
    </row>
    <row r="54">
      <c r="B54" s="71" t="inlineStr">
        <is>
          <t>Sep</t>
        </is>
      </c>
      <c r="C54" s="72" t="n">
        <v>38</v>
      </c>
      <c r="D54" s="72" t="n">
        <v>39.5</v>
      </c>
      <c r="E54" s="72" t="n">
        <v>99.95</v>
      </c>
      <c r="G54" s="73" t="inlineStr">
        <is>
          <t>Outage Management OMS Sync</t>
        </is>
      </c>
      <c r="H54" s="74" t="n">
        <v>4</v>
      </c>
      <c r="I54" s="74" t="n">
        <v>4.5</v>
      </c>
    </row>
    <row r="55">
      <c r="B55" s="71" t="inlineStr">
        <is>
          <t>Oct</t>
        </is>
      </c>
      <c r="C55" s="72" t="n">
        <v>40</v>
      </c>
      <c r="D55" s="72" t="n">
        <v>41.8</v>
      </c>
      <c r="E55" s="72" t="n">
        <v>99.98</v>
      </c>
      <c r="G55" s="73" t="inlineStr">
        <is>
          <t>Cyber-Physical Grid Defense</t>
        </is>
      </c>
      <c r="H55" s="74" t="n">
        <v>4.5</v>
      </c>
      <c r="I55" s="74" t="n">
        <v>4.9</v>
      </c>
    </row>
    <row r="72">
      <c r="B72" s="69" t="inlineStr">
        <is>
          <t>Substation Load Peak (MW) vs Grid Voltage Stability Index (%)</t>
        </is>
      </c>
      <c r="G72" s="69" t="inlineStr">
        <is>
          <t>Smart Grid Power Dispatch Generation Mix (%)</t>
        </is>
      </c>
    </row>
    <row r="73">
      <c r="B73" s="70" t="inlineStr">
        <is>
          <t>Day</t>
        </is>
      </c>
      <c r="C73" s="70" t="inlineStr">
        <is>
          <t>Peak Load (MW)</t>
        </is>
      </c>
      <c r="D73" s="70" t="inlineStr">
        <is>
          <t>Voltage Stability %</t>
        </is>
      </c>
      <c r="E73" s="70" t="inlineStr">
        <is>
          <t>SLA Floor %</t>
        </is>
      </c>
      <c r="G73" s="70" t="inlineStr">
        <is>
          <t>Hour Window</t>
        </is>
      </c>
      <c r="H73" s="70" t="inlineStr">
        <is>
          <t>Solar Photovoltaic</t>
        </is>
      </c>
      <c r="I73" s="70" t="inlineStr">
        <is>
          <t>Wind Turbine Farms</t>
        </is>
      </c>
      <c r="J73" s="70" t="inlineStr">
        <is>
          <t>BESS Battery Discharge</t>
        </is>
      </c>
      <c r="K73" s="70" t="inlineStr">
        <is>
          <t>Natural Gas Peaker</t>
        </is>
      </c>
    </row>
    <row r="74">
      <c r="B74" s="73" t="inlineStr">
        <is>
          <t>Mon</t>
        </is>
      </c>
      <c r="C74" s="96" t="n">
        <v>1450</v>
      </c>
      <c r="D74" s="97" t="n">
        <v>99.84999999999999</v>
      </c>
      <c r="E74" s="97" t="n">
        <v>99.5</v>
      </c>
      <c r="G74" s="73" t="inlineStr">
        <is>
          <t>00:00 - 06:00</t>
        </is>
      </c>
      <c r="H74" s="97" t="n">
        <v>0</v>
      </c>
      <c r="I74" s="97" t="n">
        <v>42</v>
      </c>
      <c r="J74" s="97" t="n">
        <v>18</v>
      </c>
      <c r="K74" s="97" t="n">
        <v>40</v>
      </c>
    </row>
    <row r="75">
      <c r="B75" s="73" t="inlineStr">
        <is>
          <t>Tue</t>
        </is>
      </c>
      <c r="C75" s="96" t="n">
        <v>1520</v>
      </c>
      <c r="D75" s="97" t="n">
        <v>99.81999999999999</v>
      </c>
      <c r="E75" s="97" t="n">
        <v>99.5</v>
      </c>
      <c r="G75" s="73" t="inlineStr">
        <is>
          <t>06:00 - 12:00</t>
        </is>
      </c>
      <c r="H75" s="97" t="n">
        <v>45</v>
      </c>
      <c r="I75" s="97" t="n">
        <v>28</v>
      </c>
      <c r="J75" s="97" t="n">
        <v>12</v>
      </c>
      <c r="K75" s="97" t="n">
        <v>15</v>
      </c>
    </row>
    <row r="76">
      <c r="B76" s="73" t="inlineStr">
        <is>
          <t>Wed</t>
        </is>
      </c>
      <c r="C76" s="96" t="n">
        <v>1480</v>
      </c>
      <c r="D76" s="97" t="n">
        <v>99.88</v>
      </c>
      <c r="E76" s="97" t="n">
        <v>99.5</v>
      </c>
      <c r="G76" s="73" t="inlineStr">
        <is>
          <t>12:00 - 16:00</t>
        </is>
      </c>
      <c r="H76" s="97" t="n">
        <v>55</v>
      </c>
      <c r="I76" s="97" t="n">
        <v>25</v>
      </c>
      <c r="J76" s="97" t="n">
        <v>8</v>
      </c>
      <c r="K76" s="97" t="n">
        <v>12</v>
      </c>
    </row>
    <row r="77">
      <c r="B77" s="73" t="inlineStr">
        <is>
          <t>Thu</t>
        </is>
      </c>
      <c r="C77" s="96" t="n">
        <v>1560</v>
      </c>
      <c r="D77" s="97" t="n">
        <v>99.8</v>
      </c>
      <c r="E77" s="97" t="n">
        <v>99.5</v>
      </c>
      <c r="G77" s="73" t="inlineStr">
        <is>
          <t>16:00 - 20:00</t>
        </is>
      </c>
      <c r="H77" s="97" t="n">
        <v>18</v>
      </c>
      <c r="I77" s="97" t="n">
        <v>32</v>
      </c>
      <c r="J77" s="97" t="n">
        <v>28</v>
      </c>
      <c r="K77" s="97" t="n">
        <v>22</v>
      </c>
    </row>
    <row r="78">
      <c r="B78" s="73" t="inlineStr">
        <is>
          <t>Fri</t>
        </is>
      </c>
      <c r="C78" s="96" t="n">
        <v>1620</v>
      </c>
      <c r="D78" s="97" t="n">
        <v>99.78</v>
      </c>
      <c r="E78" s="97" t="n">
        <v>99.5</v>
      </c>
      <c r="G78" s="73" t="inlineStr">
        <is>
          <t>20:00 - 24:00</t>
        </is>
      </c>
      <c r="H78" s="97" t="n">
        <v>0</v>
      </c>
      <c r="I78" s="97" t="n">
        <v>38</v>
      </c>
      <c r="J78" s="97" t="n">
        <v>32</v>
      </c>
      <c r="K78" s="97" t="n">
        <v>30</v>
      </c>
    </row>
    <row r="79">
      <c r="B79" s="73" t="inlineStr">
        <is>
          <t>Sat</t>
        </is>
      </c>
      <c r="C79" s="96" t="n">
        <v>1380</v>
      </c>
      <c r="D79" s="97" t="n">
        <v>99.92</v>
      </c>
      <c r="E79" s="97" t="n">
        <v>99.5</v>
      </c>
    </row>
  </sheetData>
  <mergeCells count="28">
    <mergeCell ref="F11:G11"/>
    <mergeCell ref="D10:E10"/>
    <mergeCell ref="B7:C7"/>
    <mergeCell ref="F10:G10"/>
    <mergeCell ref="H10:I10"/>
    <mergeCell ref="F6:G6"/>
    <mergeCell ref="H9:I9"/>
    <mergeCell ref="F7:G7"/>
    <mergeCell ref="D6:E6"/>
    <mergeCell ref="H6:I6"/>
    <mergeCell ref="B11:C11"/>
    <mergeCell ref="D11:E11"/>
    <mergeCell ref="F5:G5"/>
    <mergeCell ref="H11:I11"/>
    <mergeCell ref="D7:E7"/>
    <mergeCell ref="H7:I7"/>
    <mergeCell ref="B10:C10"/>
    <mergeCell ref="B9:C9"/>
    <mergeCell ref="D9:E9"/>
    <mergeCell ref="F13:J13"/>
    <mergeCell ref="F9:G9"/>
    <mergeCell ref="B6:C6"/>
    <mergeCell ref="B3:J3"/>
    <mergeCell ref="B5:C5"/>
    <mergeCell ref="B13:E13"/>
    <mergeCell ref="D5:E5"/>
    <mergeCell ref="H5:I5"/>
    <mergeCell ref="B2:J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12"/>
  <sheetViews>
    <sheetView showGridLines="1" workbookViewId="0">
      <selection activeCell="A1" sqref="A1"/>
    </sheetView>
  </sheetViews>
  <sheetFormatPr baseColWidth="8" defaultRowHeight="15"/>
  <cols>
    <col width="58" customWidth="1" min="2" max="2"/>
    <col width="30" customWidth="1" min="3" max="3"/>
    <col width="16" customWidth="1" min="4" max="4"/>
    <col width="20" customWidth="1" min="5" max="5"/>
    <col width="19" customWidth="1" min="6" max="6"/>
    <col width="23" customWidth="1" min="7" max="7"/>
    <col width="22" customWidth="1" min="8" max="8"/>
    <col width="25" customWidth="1" min="9" max="9"/>
    <col width="19" customWidth="1" min="10" max="10"/>
  </cols>
  <sheetData>
    <row r="2">
      <c r="B2" s="1" t="inlineStr">
        <is>
          <t>TRANSMISSION SUBSTATION SCADA TELEMETRY (150kV / 500kV)</t>
        </is>
      </c>
    </row>
    <row r="4">
      <c r="B4" s="3" t="inlineStr">
        <is>
          <t>Substation Code</t>
        </is>
      </c>
      <c r="C4" s="3" t="inlineStr">
        <is>
          <t>Substation Name</t>
        </is>
      </c>
      <c r="D4" s="3" t="inlineStr">
        <is>
          <t>Voltage Class</t>
        </is>
      </c>
      <c r="E4" s="3" t="inlineStr">
        <is>
          <t>Transformer Units</t>
        </is>
      </c>
      <c r="F4" s="3" t="inlineStr">
        <is>
          <t>Active Load (MW)</t>
        </is>
      </c>
      <c r="G4" s="3" t="inlineStr">
        <is>
          <t>Reactive Load (MVAr)</t>
        </is>
      </c>
      <c r="H4" s="3" t="inlineStr">
        <is>
          <t>Busbar Voltage (kV)</t>
        </is>
      </c>
      <c r="I4" s="3" t="inlineStr">
        <is>
          <t>Power Factor (cos phi)</t>
        </is>
      </c>
      <c r="J4" s="3" t="inlineStr">
        <is>
          <t>Telemetry Status</t>
        </is>
      </c>
    </row>
    <row r="5">
      <c r="B5" s="20" t="inlineStr">
        <is>
          <t>GITET-CKR</t>
        </is>
      </c>
      <c r="C5" s="7" t="inlineStr">
        <is>
          <t>GITET Cikarang Utama 500kV</t>
        </is>
      </c>
      <c r="D5" s="20" t="inlineStr">
        <is>
          <t>500 kV</t>
        </is>
      </c>
      <c r="E5" s="29" t="n">
        <v>4</v>
      </c>
      <c r="F5" s="63" t="n">
        <v>1850.5</v>
      </c>
      <c r="G5" s="63" t="n">
        <v>420</v>
      </c>
      <c r="H5" s="63" t="n">
        <v>502.5</v>
      </c>
      <c r="I5" s="75" t="n">
        <v>0.975</v>
      </c>
      <c r="J5" s="21" t="inlineStr">
        <is>
          <t>NORMAL_OPTIMAL</t>
        </is>
      </c>
    </row>
    <row r="6">
      <c r="B6" s="24" t="inlineStr">
        <is>
          <t>GITET-BDG</t>
        </is>
      </c>
      <c r="C6" s="5" t="inlineStr">
        <is>
          <t>GITET Bandung Selatan 500kV</t>
        </is>
      </c>
      <c r="D6" s="24" t="inlineStr">
        <is>
          <t>500 kV</t>
        </is>
      </c>
      <c r="E6" s="31" t="n">
        <v>3</v>
      </c>
      <c r="F6" s="65" t="n">
        <v>1420</v>
      </c>
      <c r="G6" s="65" t="n">
        <v>310.5</v>
      </c>
      <c r="H6" s="65" t="n">
        <v>498.2</v>
      </c>
      <c r="I6" s="76" t="n">
        <v>0.977</v>
      </c>
      <c r="J6" s="25" t="inlineStr">
        <is>
          <t>NORMAL_OPTIMAL</t>
        </is>
      </c>
    </row>
    <row r="7">
      <c r="B7" s="20" t="inlineStr">
        <is>
          <t>GITET-SBY</t>
        </is>
      </c>
      <c r="C7" s="7" t="inlineStr">
        <is>
          <t>GITET Krian Surabaya 500kV</t>
        </is>
      </c>
      <c r="D7" s="20" t="inlineStr">
        <is>
          <t>500 kV</t>
        </is>
      </c>
      <c r="E7" s="29" t="n">
        <v>4</v>
      </c>
      <c r="F7" s="63" t="n">
        <v>1920</v>
      </c>
      <c r="G7" s="63" t="n">
        <v>440</v>
      </c>
      <c r="H7" s="63" t="n">
        <v>501.8</v>
      </c>
      <c r="I7" s="75" t="n">
        <v>0.974</v>
      </c>
      <c r="J7" s="21" t="inlineStr">
        <is>
          <t>NORMAL_OPTIMAL</t>
        </is>
      </c>
    </row>
    <row r="8">
      <c r="B8" s="24" t="inlineStr">
        <is>
          <t>GI-JKT-01</t>
        </is>
      </c>
      <c r="C8" s="5" t="inlineStr">
        <is>
          <t>GI Gandul Jakarta 150kV</t>
        </is>
      </c>
      <c r="D8" s="24" t="inlineStr">
        <is>
          <t>150 kV</t>
        </is>
      </c>
      <c r="E8" s="31" t="n">
        <v>3</v>
      </c>
      <c r="F8" s="65" t="n">
        <v>480</v>
      </c>
      <c r="G8" s="65" t="n">
        <v>95</v>
      </c>
      <c r="H8" s="65" t="n">
        <v>151.2</v>
      </c>
      <c r="I8" s="76" t="n">
        <v>0.981</v>
      </c>
      <c r="J8" s="25" t="inlineStr">
        <is>
          <t>NORMAL_OPTIMAL</t>
        </is>
      </c>
    </row>
    <row r="9">
      <c r="B9" s="20" t="inlineStr">
        <is>
          <t>GI-JKT-02</t>
        </is>
      </c>
      <c r="C9" s="7" t="inlineStr">
        <is>
          <t>GI Senayan City Substation</t>
        </is>
      </c>
      <c r="D9" s="20" t="inlineStr">
        <is>
          <t>150 kV</t>
        </is>
      </c>
      <c r="E9" s="29" t="n">
        <v>2</v>
      </c>
      <c r="F9" s="63" t="n">
        <v>290</v>
      </c>
      <c r="G9" s="63" t="n">
        <v>58</v>
      </c>
      <c r="H9" s="63" t="n">
        <v>150.8</v>
      </c>
      <c r="I9" s="75" t="n">
        <v>0.98</v>
      </c>
      <c r="J9" s="21" t="inlineStr">
        <is>
          <t>NORMAL_OPTIMAL</t>
        </is>
      </c>
    </row>
    <row r="10">
      <c r="B10" s="24" t="inlineStr">
        <is>
          <t>GI-SMG-01</t>
        </is>
      </c>
      <c r="C10" s="5" t="inlineStr">
        <is>
          <t>GI Tambak Lorok Semarang</t>
        </is>
      </c>
      <c r="D10" s="24" t="inlineStr">
        <is>
          <t>150 kV</t>
        </is>
      </c>
      <c r="E10" s="31" t="n">
        <v>3</v>
      </c>
      <c r="F10" s="65" t="n">
        <v>420</v>
      </c>
      <c r="G10" s="65" t="n">
        <v>88</v>
      </c>
      <c r="H10" s="65" t="n">
        <v>149.5</v>
      </c>
      <c r="I10" s="76" t="n">
        <v>0.979</v>
      </c>
      <c r="J10" s="25" t="inlineStr">
        <is>
          <t>NORMAL_OPTIMAL</t>
        </is>
      </c>
    </row>
    <row r="11">
      <c r="B11" s="20" t="inlineStr">
        <is>
          <t>GI-DPS-01</t>
        </is>
      </c>
      <c r="C11" s="7" t="inlineStr">
        <is>
          <t>GI Pesanggaran Bali 150kV</t>
        </is>
      </c>
      <c r="D11" s="20" t="inlineStr">
        <is>
          <t>150 kV</t>
        </is>
      </c>
      <c r="E11" s="29" t="n">
        <v>3</v>
      </c>
      <c r="F11" s="63" t="n">
        <v>380</v>
      </c>
      <c r="G11" s="63" t="n">
        <v>75</v>
      </c>
      <c r="H11" s="63" t="n">
        <v>150.2</v>
      </c>
      <c r="I11" s="75" t="n">
        <v>0.981</v>
      </c>
      <c r="J11" s="21" t="inlineStr">
        <is>
          <t>NORMAL_OPTIMAL</t>
        </is>
      </c>
    </row>
    <row r="12">
      <c r="B12" s="26" t="inlineStr">
        <is>
          <t>TOTAL GRID TRANSMISSION LOAD</t>
        </is>
      </c>
      <c r="C12" s="77" t="n"/>
      <c r="D12" s="77" t="n"/>
      <c r="E12" s="78" t="n"/>
      <c r="F12" s="79">
        <f>SUM(F5:F11)</f>
        <v/>
      </c>
      <c r="G12" s="80">
        <f>SUM(G5:G11)</f>
        <v/>
      </c>
      <c r="H12" s="81">
        <f>AVERAGE(H5:H11)</f>
        <v/>
      </c>
      <c r="I12" s="82">
        <f>AVERAGE(I5:I11)</f>
        <v/>
      </c>
      <c r="J12" s="33" t="n"/>
    </row>
  </sheetData>
  <mergeCells count="2">
    <mergeCell ref="B12:E12"/>
    <mergeCell ref="B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65" customWidth="1" min="2" max="2"/>
    <col width="23" customWidth="1" min="3" max="3"/>
    <col width="25" customWidth="1" min="4" max="4"/>
    <col width="27" customWidth="1" min="5" max="5"/>
    <col width="25" customWidth="1" min="6" max="6"/>
    <col width="20" customWidth="1" min="7" max="7"/>
    <col width="20" customWidth="1" min="8" max="8"/>
    <col width="22" customWidth="1" min="9" max="9"/>
    <col width="20" customWidth="1" min="10" max="10"/>
  </cols>
  <sheetData>
    <row r="2">
      <c r="B2" s="1" t="inlineStr">
        <is>
          <t>ADVANCED METERING INFRASTRUCTURE (AMI) &amp; CELLULAR IOT READINGS</t>
        </is>
      </c>
    </row>
    <row r="4">
      <c r="B4" s="3" t="inlineStr">
        <is>
          <t>Grid Distribution Zone</t>
        </is>
      </c>
      <c r="C4" s="3" t="inlineStr">
        <is>
          <t>AMI Meter Fleet Size</t>
        </is>
      </c>
      <c r="D4" s="3" t="inlineStr">
        <is>
          <t>Cellular Mesh Gateways</t>
        </is>
      </c>
      <c r="E4" s="3" t="inlineStr">
        <is>
          <t>Daily Successful Reads %</t>
        </is>
      </c>
      <c r="F4" s="3" t="inlineStr">
        <is>
          <t>Tamper / Bypass Alarms</t>
        </is>
      </c>
      <c r="G4" s="3" t="inlineStr">
        <is>
          <t>Peak KWh Recorded</t>
        </is>
      </c>
      <c r="H4" s="3" t="inlineStr">
        <is>
          <t>Billed KWh Volume</t>
        </is>
      </c>
      <c r="I4" s="3" t="inlineStr">
        <is>
          <t>Discrepancy Delta %</t>
        </is>
      </c>
      <c r="J4" s="3" t="inlineStr">
        <is>
          <t>AMI System Health</t>
        </is>
      </c>
    </row>
    <row r="5">
      <c r="B5" s="38" t="inlineStr">
        <is>
          <t>Jakarta Raya &amp; Banten</t>
        </is>
      </c>
      <c r="C5" s="29" t="n">
        <v>1850000</v>
      </c>
      <c r="D5" s="29" t="n">
        <v>1240</v>
      </c>
      <c r="E5" s="39" t="n">
        <v>0.9985000000000001</v>
      </c>
      <c r="F5" s="29" t="n">
        <v>24</v>
      </c>
      <c r="G5" s="29" t="n">
        <v>28500000</v>
      </c>
      <c r="H5" s="29" t="n">
        <v>28485000</v>
      </c>
      <c r="I5" s="39" t="n">
        <v>0.0005</v>
      </c>
      <c r="J5" s="21" t="inlineStr">
        <is>
          <t>OPTIMAL_ACTIVE</t>
        </is>
      </c>
    </row>
    <row r="6">
      <c r="B6" s="40" t="inlineStr">
        <is>
          <t>Jawa Barat Regional</t>
        </is>
      </c>
      <c r="C6" s="31" t="n">
        <v>2100000</v>
      </c>
      <c r="D6" s="31" t="n">
        <v>1450</v>
      </c>
      <c r="E6" s="41" t="n">
        <v>0.9972</v>
      </c>
      <c r="F6" s="31" t="n">
        <v>38</v>
      </c>
      <c r="G6" s="31" t="n">
        <v>31200000</v>
      </c>
      <c r="H6" s="31" t="n">
        <v>31180000</v>
      </c>
      <c r="I6" s="41" t="n">
        <v>0.0005999999999999999</v>
      </c>
      <c r="J6" s="25" t="inlineStr">
        <is>
          <t>OPTIMAL_ACTIVE</t>
        </is>
      </c>
    </row>
    <row r="7">
      <c r="B7" s="38" t="inlineStr">
        <is>
          <t>Jawa Tengah &amp; DIY</t>
        </is>
      </c>
      <c r="C7" s="29" t="n">
        <v>1650000</v>
      </c>
      <c r="D7" s="29" t="n">
        <v>1120</v>
      </c>
      <c r="E7" s="39" t="n">
        <v>0.998</v>
      </c>
      <c r="F7" s="29" t="n">
        <v>18</v>
      </c>
      <c r="G7" s="29" t="n">
        <v>22400000</v>
      </c>
      <c r="H7" s="29" t="n">
        <v>22390000</v>
      </c>
      <c r="I7" s="39" t="n">
        <v>0.0004</v>
      </c>
      <c r="J7" s="21" t="inlineStr">
        <is>
          <t>OPTIMAL_ACTIVE</t>
        </is>
      </c>
    </row>
    <row r="8">
      <c r="B8" s="40" t="inlineStr">
        <is>
          <t>Jawa Timur &amp; Madura</t>
        </is>
      </c>
      <c r="C8" s="31" t="n">
        <v>1950000</v>
      </c>
      <c r="D8" s="31" t="n">
        <v>1380</v>
      </c>
      <c r="E8" s="41" t="n">
        <v>0.9978</v>
      </c>
      <c r="F8" s="31" t="n">
        <v>29</v>
      </c>
      <c r="G8" s="31" t="n">
        <v>29800000</v>
      </c>
      <c r="H8" s="31" t="n">
        <v>29775000</v>
      </c>
      <c r="I8" s="41" t="n">
        <v>0.0008</v>
      </c>
      <c r="J8" s="25" t="inlineStr">
        <is>
          <t>OPTIMAL_ACTIVE</t>
        </is>
      </c>
    </row>
    <row r="9">
      <c r="B9" s="38" t="inlineStr">
        <is>
          <t>Bali &amp; Nusa Tenggara</t>
        </is>
      </c>
      <c r="C9" s="29" t="n">
        <v>620000</v>
      </c>
      <c r="D9" s="29" t="n">
        <v>480</v>
      </c>
      <c r="E9" s="39" t="n">
        <v>0.9991</v>
      </c>
      <c r="F9" s="29" t="n">
        <v>8</v>
      </c>
      <c r="G9" s="29" t="n">
        <v>9400000</v>
      </c>
      <c r="H9" s="29" t="n">
        <v>9395000</v>
      </c>
      <c r="I9" s="39" t="n">
        <v>0.0005</v>
      </c>
      <c r="J9" s="21" t="inlineStr">
        <is>
          <t>OPTIMAL_ACTIVE</t>
        </is>
      </c>
    </row>
    <row r="10">
      <c r="B10" s="26" t="inlineStr">
        <is>
          <t>TOTAL AMI METER NETWORK</t>
        </is>
      </c>
      <c r="C10" s="42">
        <f>SUM(C5:C9)</f>
        <v/>
      </c>
      <c r="D10" s="42">
        <f>SUM(D5:D9)</f>
        <v/>
      </c>
      <c r="E10" s="43">
        <f>AVERAGE(E5:E9)</f>
        <v/>
      </c>
      <c r="F10" s="42">
        <f>SUM(F5:F9)</f>
        <v/>
      </c>
      <c r="G10" s="42">
        <f>SUM(G5:G9)</f>
        <v/>
      </c>
      <c r="H10" s="42">
        <f>SUM(H5:H9)</f>
        <v/>
      </c>
      <c r="I10" s="43">
        <f>AVERAGE(I5:I9)</f>
        <v/>
      </c>
      <c r="J10" s="33" t="n"/>
    </row>
  </sheetData>
  <mergeCells count="1">
    <mergeCell ref="B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62" customWidth="1" min="2" max="2"/>
    <col width="28" customWidth="1" min="3" max="3"/>
    <col width="27" customWidth="1" min="4" max="4"/>
    <col width="22" customWidth="1" min="5" max="5"/>
    <col width="20" customWidth="1" min="6" max="6"/>
    <col width="24" customWidth="1" min="7" max="7"/>
    <col width="21" customWidth="1" min="8" max="8"/>
    <col width="22" customWidth="1" min="9" max="9"/>
    <col width="19" customWidth="1" min="10" max="10"/>
  </cols>
  <sheetData>
    <row r="2">
      <c r="B2" s="1" t="inlineStr">
        <is>
          <t>RENEWABLE ENERGY GENERATION: FLOATING SOLAR PV &amp; WIND FARMS</t>
        </is>
      </c>
    </row>
    <row r="4">
      <c r="B4" s="3" t="inlineStr">
        <is>
          <t>Generation Plant Name</t>
        </is>
      </c>
      <c r="C4" s="3" t="inlineStr">
        <is>
          <t>Technology Type</t>
        </is>
      </c>
      <c r="D4" s="3" t="inlineStr">
        <is>
          <t>Installed Capacity (MWp)</t>
        </is>
      </c>
      <c r="E4" s="3" t="inlineStr">
        <is>
          <t>Current Output (MW)</t>
        </is>
      </c>
      <c r="F4" s="3" t="inlineStr">
        <is>
          <t>Capacity Factor %</t>
        </is>
      </c>
      <c r="G4" s="3" t="inlineStr">
        <is>
          <t>Inverter Efficiency %</t>
        </is>
      </c>
      <c r="H4" s="3" t="inlineStr">
        <is>
          <t>Grid Curtailment %</t>
        </is>
      </c>
      <c r="I4" s="3" t="inlineStr">
        <is>
          <t>Daily MWh Delivered</t>
        </is>
      </c>
      <c r="J4" s="3" t="inlineStr">
        <is>
          <t>Operating Status</t>
        </is>
      </c>
    </row>
    <row r="5">
      <c r="B5" s="38" t="inlineStr">
        <is>
          <t>PLTS Terapung Cirata</t>
        </is>
      </c>
      <c r="C5" s="20" t="inlineStr">
        <is>
          <t>Floating Solar PV</t>
        </is>
      </c>
      <c r="D5" s="63" t="n">
        <v>192</v>
      </c>
      <c r="E5" s="63" t="n">
        <v>168.5</v>
      </c>
      <c r="F5" s="64" t="n">
        <v>0.877</v>
      </c>
      <c r="G5" s="64" t="n">
        <v>0.985</v>
      </c>
      <c r="H5" s="64" t="n">
        <v>0</v>
      </c>
      <c r="I5" s="63" t="n">
        <v>1180</v>
      </c>
      <c r="J5" s="21" t="inlineStr">
        <is>
          <t>ACTIVE_DISPATCH</t>
        </is>
      </c>
    </row>
    <row r="6">
      <c r="B6" s="40" t="inlineStr">
        <is>
          <t>PLTB Sidrap Sulawesi</t>
        </is>
      </c>
      <c r="C6" s="24" t="inlineStr">
        <is>
          <t>Onshore Wind Turbines</t>
        </is>
      </c>
      <c r="D6" s="65" t="n">
        <v>75</v>
      </c>
      <c r="E6" s="65" t="n">
        <v>62</v>
      </c>
      <c r="F6" s="66" t="n">
        <v>0.826</v>
      </c>
      <c r="G6" s="66" t="n">
        <v>0.978</v>
      </c>
      <c r="H6" s="66" t="n">
        <v>0</v>
      </c>
      <c r="I6" s="65" t="n">
        <v>520</v>
      </c>
      <c r="J6" s="25" t="inlineStr">
        <is>
          <t>ACTIVE_DISPATCH</t>
        </is>
      </c>
    </row>
    <row r="7">
      <c r="B7" s="38" t="inlineStr">
        <is>
          <t>PLTB Jeneponto Green</t>
        </is>
      </c>
      <c r="C7" s="20" t="inlineStr">
        <is>
          <t>Onshore Wind Turbines</t>
        </is>
      </c>
      <c r="D7" s="63" t="n">
        <v>72</v>
      </c>
      <c r="E7" s="63" t="n">
        <v>58.5</v>
      </c>
      <c r="F7" s="64" t="n">
        <v>0.8120000000000001</v>
      </c>
      <c r="G7" s="64" t="n">
        <v>0.976</v>
      </c>
      <c r="H7" s="64" t="n">
        <v>0</v>
      </c>
      <c r="I7" s="63" t="n">
        <v>485</v>
      </c>
      <c r="J7" s="21" t="inlineStr">
        <is>
          <t>ACTIVE_DISPATCH</t>
        </is>
      </c>
    </row>
    <row r="8">
      <c r="B8" s="40" t="inlineStr">
        <is>
          <t>PLTS Likupang Minahasa</t>
        </is>
      </c>
      <c r="C8" s="24" t="inlineStr">
        <is>
          <t>Ground-Mounted Solar PV</t>
        </is>
      </c>
      <c r="D8" s="65" t="n">
        <v>21</v>
      </c>
      <c r="E8" s="65" t="n">
        <v>18.2</v>
      </c>
      <c r="F8" s="66" t="n">
        <v>0.866</v>
      </c>
      <c r="G8" s="66" t="n">
        <v>0.982</v>
      </c>
      <c r="H8" s="66" t="n">
        <v>0</v>
      </c>
      <c r="I8" s="65" t="n">
        <v>135</v>
      </c>
      <c r="J8" s="25" t="inlineStr">
        <is>
          <t>ACTIVE_DISPATCH</t>
        </is>
      </c>
    </row>
    <row r="9">
      <c r="B9" s="38" t="inlineStr">
        <is>
          <t>PLTS Atap Komersial JKT</t>
        </is>
      </c>
      <c r="C9" s="20" t="inlineStr">
        <is>
          <t>Distributed Rooftop Solar</t>
        </is>
      </c>
      <c r="D9" s="63" t="n">
        <v>45</v>
      </c>
      <c r="E9" s="63" t="n">
        <v>38</v>
      </c>
      <c r="F9" s="64" t="n">
        <v>0.844</v>
      </c>
      <c r="G9" s="64" t="n">
        <v>0.98</v>
      </c>
      <c r="H9" s="64" t="n">
        <v>0</v>
      </c>
      <c r="I9" s="63" t="n">
        <v>270</v>
      </c>
      <c r="J9" s="21" t="inlineStr">
        <is>
          <t>ACTIVE_DISPATCH</t>
        </is>
      </c>
    </row>
    <row r="10">
      <c r="B10" s="26" t="inlineStr">
        <is>
          <t>TOTAL RENEWABLE DISPATCH</t>
        </is>
      </c>
      <c r="C10" s="78" t="n"/>
      <c r="D10" s="83">
        <f>SUM(D5:D9)</f>
        <v/>
      </c>
      <c r="E10" s="79">
        <f>SUM(E5:E9)</f>
        <v/>
      </c>
      <c r="F10" s="84">
        <f>AVERAGE(F5:F9)</f>
        <v/>
      </c>
      <c r="G10" s="84">
        <f>AVERAGE(G5:G9)</f>
        <v/>
      </c>
      <c r="H10" s="33" t="n"/>
      <c r="I10" s="85">
        <f>SUM(I5:I9)</f>
        <v/>
      </c>
      <c r="J10" s="33" t="n"/>
    </row>
  </sheetData>
  <mergeCells count="2">
    <mergeCell ref="B10:C10"/>
    <mergeCell ref="B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65" customWidth="1" min="2" max="2"/>
    <col width="22" customWidth="1" min="3" max="3"/>
    <col width="28" customWidth="1" min="4" max="4"/>
    <col width="21" customWidth="1" min="5" max="5"/>
    <col width="28" customWidth="1" min="6" max="6"/>
    <col width="21" customWidth="1" min="7" max="7"/>
    <col width="23" customWidth="1" min="8" max="8"/>
    <col width="19" customWidth="1" min="9" max="9"/>
    <col width="21" customWidth="1" min="10" max="10"/>
  </cols>
  <sheetData>
    <row r="2">
      <c r="B2" s="1" t="inlineStr">
        <is>
          <t>GRID RELIABILITY METRICS: SAIDI (DURATION) &amp; SAIFI (FREQUENCY)</t>
        </is>
      </c>
    </row>
    <row r="4">
      <c r="B4" s="3" t="inlineStr">
        <is>
          <t>Regional Distribution Unit</t>
        </is>
      </c>
      <c r="C4" s="3" t="inlineStr">
        <is>
          <t>Connected Customers</t>
        </is>
      </c>
      <c r="D4" s="3" t="inlineStr">
        <is>
          <t>Total Interruption Events</t>
        </is>
      </c>
      <c r="E4" s="3" t="inlineStr">
        <is>
          <t>Customers Impacted</t>
        </is>
      </c>
      <c r="F4" s="3" t="inlineStr">
        <is>
          <t>Cumulative Outage (Hours)</t>
        </is>
      </c>
      <c r="G4" s="3" t="inlineStr">
        <is>
          <t>SAIFI (Times/Cust)</t>
        </is>
      </c>
      <c r="H4" s="3" t="inlineStr">
        <is>
          <t>SAIDI (Minutes/Cust)</t>
        </is>
      </c>
      <c r="I4" s="3" t="inlineStr">
        <is>
          <t>Target SLA (min)</t>
        </is>
      </c>
      <c r="J4" s="3" t="inlineStr">
        <is>
          <t>Reliability Status</t>
        </is>
      </c>
    </row>
    <row r="5">
      <c r="B5" s="38" t="inlineStr">
        <is>
          <t>UID Jakarta Raya Disjaya</t>
        </is>
      </c>
      <c r="C5" s="29" t="n">
        <v>5200000</v>
      </c>
      <c r="D5" s="29" t="n">
        <v>142</v>
      </c>
      <c r="E5" s="29" t="n">
        <v>68000</v>
      </c>
      <c r="F5" s="86" t="n">
        <v>24.5</v>
      </c>
      <c r="G5" s="75" t="n">
        <v>0.013</v>
      </c>
      <c r="H5" s="86" t="n">
        <v>18.5</v>
      </c>
      <c r="I5" s="86" t="n">
        <v>30</v>
      </c>
      <c r="J5" s="21" t="inlineStr">
        <is>
          <t>EXCEEDS_EXCELLENT</t>
        </is>
      </c>
    </row>
    <row r="6">
      <c r="B6" s="40" t="inlineStr">
        <is>
          <t>UID Jawa Barat</t>
        </is>
      </c>
      <c r="C6" s="31" t="n">
        <v>8900000</v>
      </c>
      <c r="D6" s="31" t="n">
        <v>380</v>
      </c>
      <c r="E6" s="31" t="n">
        <v>245000</v>
      </c>
      <c r="F6" s="87" t="n">
        <v>68</v>
      </c>
      <c r="G6" s="76" t="n">
        <v>0.028</v>
      </c>
      <c r="H6" s="87" t="n">
        <v>42</v>
      </c>
      <c r="I6" s="87" t="n">
        <v>60</v>
      </c>
      <c r="J6" s="25" t="inlineStr">
        <is>
          <t>EXCEEDS_EXCELLENT</t>
        </is>
      </c>
    </row>
    <row r="7">
      <c r="B7" s="38" t="inlineStr">
        <is>
          <t>UID Jawa Tengah &amp; DIY</t>
        </is>
      </c>
      <c r="C7" s="29" t="n">
        <v>7400000</v>
      </c>
      <c r="D7" s="29" t="n">
        <v>290</v>
      </c>
      <c r="E7" s="29" t="n">
        <v>185000</v>
      </c>
      <c r="F7" s="86" t="n">
        <v>48</v>
      </c>
      <c r="G7" s="75" t="n">
        <v>0.025</v>
      </c>
      <c r="H7" s="86" t="n">
        <v>36.5</v>
      </c>
      <c r="I7" s="86" t="n">
        <v>55</v>
      </c>
      <c r="J7" s="21" t="inlineStr">
        <is>
          <t>EXCEEDS_EXCELLENT</t>
        </is>
      </c>
    </row>
    <row r="8">
      <c r="B8" s="40" t="inlineStr">
        <is>
          <t>UID Jawa Timur</t>
        </is>
      </c>
      <c r="C8" s="31" t="n">
        <v>8100000</v>
      </c>
      <c r="D8" s="31" t="n">
        <v>310</v>
      </c>
      <c r="E8" s="31" t="n">
        <v>192000</v>
      </c>
      <c r="F8" s="87" t="n">
        <v>52</v>
      </c>
      <c r="G8" s="76" t="n">
        <v>0.024</v>
      </c>
      <c r="H8" s="87" t="n">
        <v>38</v>
      </c>
      <c r="I8" s="87" t="n">
        <v>55</v>
      </c>
      <c r="J8" s="25" t="inlineStr">
        <is>
          <t>EXCEEDS_EXCELLENT</t>
        </is>
      </c>
    </row>
    <row r="9">
      <c r="B9" s="38" t="inlineStr">
        <is>
          <t>UID Bali &amp; Wisata</t>
        </is>
      </c>
      <c r="C9" s="29" t="n">
        <v>1850000</v>
      </c>
      <c r="D9" s="29" t="n">
        <v>45</v>
      </c>
      <c r="E9" s="29" t="n">
        <v>18200</v>
      </c>
      <c r="F9" s="86" t="n">
        <v>8.5</v>
      </c>
      <c r="G9" s="75" t="n">
        <v>0.01</v>
      </c>
      <c r="H9" s="86" t="n">
        <v>12</v>
      </c>
      <c r="I9" s="86" t="n">
        <v>25</v>
      </c>
      <c r="J9" s="21" t="inlineStr">
        <is>
          <t>EXCEEDS_EXCELLENT</t>
        </is>
      </c>
    </row>
    <row r="10">
      <c r="B10" s="26" t="inlineStr">
        <is>
          <t>TOTAL GRID RELIABILITY (NATIONAL)</t>
        </is>
      </c>
      <c r="C10" s="42">
        <f>SUM(C5:C9)</f>
        <v/>
      </c>
      <c r="D10" s="42">
        <f>SUM(D5:D9)</f>
        <v/>
      </c>
      <c r="E10" s="42">
        <f>SUM(E5:E9)</f>
        <v/>
      </c>
      <c r="F10" s="33" t="n"/>
      <c r="G10" s="82">
        <f>AVERAGE(G5:G9)</f>
        <v/>
      </c>
      <c r="H10" s="88">
        <f>AVERAGE(H5:H9)</f>
        <v/>
      </c>
      <c r="I10" s="33" t="n"/>
      <c r="J10" s="33" t="n"/>
    </row>
  </sheetData>
  <mergeCells count="1">
    <mergeCell ref="B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4" customWidth="1" min="2" max="2"/>
    <col width="24" customWidth="1" min="3" max="3"/>
    <col width="33" customWidth="1" min="4" max="4"/>
    <col width="25" customWidth="1" min="5" max="5"/>
    <col width="24" customWidth="1" min="6" max="6"/>
    <col width="26" customWidth="1" min="7" max="7"/>
    <col width="26" customWidth="1" min="8" max="8"/>
    <col width="26" customWidth="1" min="9" max="9"/>
    <col width="17" customWidth="1" min="10" max="10"/>
  </cols>
  <sheetData>
    <row r="2">
      <c r="B2" s="1" t="inlineStr">
        <is>
          <t>UTILITY-SCALE BATTERY ENERGY STORAGE SYSTEMS (BESS) TELEMETRY</t>
        </is>
      </c>
    </row>
    <row r="4">
      <c r="B4" s="3" t="inlineStr">
        <is>
          <t>BESS Facility Code</t>
        </is>
      </c>
      <c r="C4" s="3" t="inlineStr">
        <is>
          <t>Location Substation</t>
        </is>
      </c>
      <c r="D4" s="3" t="inlineStr">
        <is>
          <t>Battery Chemistry</t>
        </is>
      </c>
      <c r="E4" s="3" t="inlineStr">
        <is>
          <t>Storage Capacity (MWh)</t>
        </is>
      </c>
      <c r="F4" s="3" t="inlineStr">
        <is>
          <t>Continuous Power (MW)</t>
        </is>
      </c>
      <c r="G4" s="3" t="inlineStr">
        <is>
          <t>State of Charge (SoC) %</t>
        </is>
      </c>
      <c r="H4" s="3" t="inlineStr">
        <is>
          <t>State of Health (SoH) %</t>
        </is>
      </c>
      <c r="I4" s="3" t="inlineStr">
        <is>
          <t>Frequency Support Mode</t>
        </is>
      </c>
      <c r="J4" s="3" t="inlineStr">
        <is>
          <t>Battery Status</t>
        </is>
      </c>
    </row>
    <row r="5">
      <c r="B5" s="20" t="inlineStr">
        <is>
          <t>BESS-CR-01</t>
        </is>
      </c>
      <c r="C5" s="7" t="inlineStr">
        <is>
          <t>Cirata Solar Grid Tie</t>
        </is>
      </c>
      <c r="D5" s="20" t="inlineStr">
        <is>
          <t>Lithium Iron Phosphate (LFP)</t>
        </is>
      </c>
      <c r="E5" s="63" t="n">
        <v>100</v>
      </c>
      <c r="F5" s="63" t="n">
        <v>50</v>
      </c>
      <c r="G5" s="64" t="n">
        <v>0.885</v>
      </c>
      <c r="H5" s="64" t="n">
        <v>0.992</v>
      </c>
      <c r="I5" s="20" t="inlineStr">
        <is>
          <t>FAST_FREQUENCY_RESPONSE</t>
        </is>
      </c>
      <c r="J5" s="21" t="inlineStr">
        <is>
          <t>OPTIMAL_ACTIVE</t>
        </is>
      </c>
    </row>
    <row r="6">
      <c r="B6" s="24" t="inlineStr">
        <is>
          <t>BESS-SD-02</t>
        </is>
      </c>
      <c r="C6" s="5" t="inlineStr">
        <is>
          <t>Sidrap Wind Buffer</t>
        </is>
      </c>
      <c r="D6" s="24" t="inlineStr">
        <is>
          <t>Lithium Iron Phosphate (LFP)</t>
        </is>
      </c>
      <c r="E6" s="65" t="n">
        <v>60</v>
      </c>
      <c r="F6" s="65" t="n">
        <v>30</v>
      </c>
      <c r="G6" s="66" t="n">
        <v>0.74</v>
      </c>
      <c r="H6" s="66" t="n">
        <v>0.985</v>
      </c>
      <c r="I6" s="24" t="inlineStr">
        <is>
          <t>RAMP_RATE_CONTROL</t>
        </is>
      </c>
      <c r="J6" s="25" t="inlineStr">
        <is>
          <t>OPTIMAL_ACTIVE</t>
        </is>
      </c>
    </row>
    <row r="7">
      <c r="B7" s="20" t="inlineStr">
        <is>
          <t>BESS-GD-03</t>
        </is>
      </c>
      <c r="C7" s="7" t="inlineStr">
        <is>
          <t>Gandul Peaker Storage</t>
        </is>
      </c>
      <c r="D7" s="20" t="inlineStr">
        <is>
          <t>LFP Utility Containers</t>
        </is>
      </c>
      <c r="E7" s="63" t="n">
        <v>150</v>
      </c>
      <c r="F7" s="63" t="n">
        <v>75</v>
      </c>
      <c r="G7" s="64" t="n">
        <v>0.92</v>
      </c>
      <c r="H7" s="64" t="n">
        <v>0.995</v>
      </c>
      <c r="I7" s="20" t="inlineStr">
        <is>
          <t>PEAK_SHAVING_DISPATCH</t>
        </is>
      </c>
      <c r="J7" s="21" t="inlineStr">
        <is>
          <t>OPTIMAL_ACTIVE</t>
        </is>
      </c>
    </row>
    <row r="8">
      <c r="B8" s="24" t="inlineStr">
        <is>
          <t>BESS-BL-04</t>
        </is>
      </c>
      <c r="C8" s="5" t="inlineStr">
        <is>
          <t>Pesanggaran Bali Eco</t>
        </is>
      </c>
      <c r="D8" s="24" t="inlineStr">
        <is>
          <t>Lithium Nickel Manganese (NMC)</t>
        </is>
      </c>
      <c r="E8" s="65" t="n">
        <v>80</v>
      </c>
      <c r="F8" s="65" t="n">
        <v>40</v>
      </c>
      <c r="G8" s="66" t="n">
        <v>0.8100000000000001</v>
      </c>
      <c r="H8" s="66" t="n">
        <v>0.98</v>
      </c>
      <c r="I8" s="24" t="inlineStr">
        <is>
          <t>ISLANDING_BACKUP</t>
        </is>
      </c>
      <c r="J8" s="25" t="inlineStr">
        <is>
          <t>OPTIMAL_ACTIVE</t>
        </is>
      </c>
    </row>
    <row r="9">
      <c r="B9" s="26" t="inlineStr">
        <is>
          <t>TOTAL BESS RESERVE CAPACITY</t>
        </is>
      </c>
      <c r="C9" s="77" t="n"/>
      <c r="D9" s="78" t="n"/>
      <c r="E9" s="85">
        <f>SUM(E5:E8)</f>
        <v/>
      </c>
      <c r="F9" s="79">
        <f>SUM(F5:F8)</f>
        <v/>
      </c>
      <c r="G9" s="84">
        <f>AVERAGE(G5:G8)</f>
        <v/>
      </c>
      <c r="H9" s="84">
        <f>AVERAGE(H5:H8)</f>
        <v/>
      </c>
      <c r="I9" s="33" t="n"/>
      <c r="J9" s="33" t="n"/>
    </row>
  </sheetData>
  <mergeCells count="2">
    <mergeCell ref="B9:D9"/>
    <mergeCell ref="B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4" customWidth="1" min="2" max="2"/>
    <col width="28" customWidth="1" min="3" max="3"/>
    <col width="30" customWidth="1" min="4" max="4"/>
    <col width="24" customWidth="1" min="5" max="5"/>
    <col width="22" customWidth="1" min="6" max="6"/>
    <col width="26" customWidth="1" min="7" max="7"/>
    <col width="25" customWidth="1" min="8" max="8"/>
    <col width="21" customWidth="1" min="9" max="9"/>
    <col width="18" customWidth="1" min="10" max="10"/>
  </cols>
  <sheetData>
    <row r="2">
      <c r="B2" s="1" t="inlineStr">
        <is>
          <t>AUTOMATED DEMAND RESPONSE (ADR) &amp; INDUSTRIAL PEAK LOAD RELIEF</t>
        </is>
      </c>
    </row>
    <row r="4">
      <c r="B4" s="3" t="inlineStr">
        <is>
          <t>Consumer Contract ID</t>
        </is>
      </c>
      <c r="C4" s="3" t="inlineStr">
        <is>
          <t>Industrial Participant</t>
        </is>
      </c>
      <c r="D4" s="3" t="inlineStr">
        <is>
          <t>Industry Sector</t>
        </is>
      </c>
      <c r="E4" s="3" t="inlineStr">
        <is>
          <t>Committed Relief (MW)</t>
        </is>
      </c>
      <c r="F4" s="3" t="inlineStr">
        <is>
          <t>Curtailed Load (MW)</t>
        </is>
      </c>
      <c r="G4" s="3" t="inlineStr">
        <is>
          <t>Activation Notice (min)</t>
        </is>
      </c>
      <c r="H4" s="3" t="inlineStr">
        <is>
          <t>Financial Rebate (IDR)</t>
        </is>
      </c>
      <c r="I4" s="3" t="inlineStr">
        <is>
          <t>Dispatch Event</t>
        </is>
      </c>
      <c r="J4" s="3" t="inlineStr">
        <is>
          <t>Contract Status</t>
        </is>
      </c>
    </row>
    <row r="5">
      <c r="B5" s="20" t="inlineStr">
        <is>
          <t>ADR-IND-001</t>
        </is>
      </c>
      <c r="C5" s="7" t="inlineStr">
        <is>
          <t>PT Krakatau Steel Cilegon</t>
        </is>
      </c>
      <c r="D5" s="7" t="inlineStr">
        <is>
          <t>Heavy Steel Manufacturing</t>
        </is>
      </c>
      <c r="E5" s="63" t="n">
        <v>45</v>
      </c>
      <c r="F5" s="63" t="n">
        <v>42.5</v>
      </c>
      <c r="G5" s="20" t="n">
        <v>15</v>
      </c>
      <c r="H5" s="29" t="n">
        <v>380000000</v>
      </c>
      <c r="I5" s="20" t="inlineStr">
        <is>
          <t>EVENING_PEAK_SHAVE</t>
        </is>
      </c>
      <c r="J5" s="21" t="inlineStr">
        <is>
          <t>ACTIVE_VERIFIED</t>
        </is>
      </c>
    </row>
    <row r="6">
      <c r="B6" s="24" t="inlineStr">
        <is>
          <t>ADR-IND-002</t>
        </is>
      </c>
      <c r="C6" s="5" t="inlineStr">
        <is>
          <t>PT Semen Indonesia Tuban</t>
        </is>
      </c>
      <c r="D6" s="5" t="inlineStr">
        <is>
          <t>Cement &amp; Building Materials</t>
        </is>
      </c>
      <c r="E6" s="65" t="n">
        <v>35</v>
      </c>
      <c r="F6" s="65" t="n">
        <v>35</v>
      </c>
      <c r="G6" s="24" t="n">
        <v>15</v>
      </c>
      <c r="H6" s="31" t="n">
        <v>295000000</v>
      </c>
      <c r="I6" s="24" t="inlineStr">
        <is>
          <t>EVENING_PEAK_SHAVE</t>
        </is>
      </c>
      <c r="J6" s="25" t="inlineStr">
        <is>
          <t>ACTIVE_VERIFIED</t>
        </is>
      </c>
    </row>
    <row r="7">
      <c r="B7" s="20" t="inlineStr">
        <is>
          <t>ADR-IND-003</t>
        </is>
      </c>
      <c r="C7" s="7" t="inlineStr">
        <is>
          <t>PT Chandra Asri Petrochem</t>
        </is>
      </c>
      <c r="D7" s="7" t="inlineStr">
        <is>
          <t>Chemical Refining</t>
        </is>
      </c>
      <c r="E7" s="63" t="n">
        <v>28</v>
      </c>
      <c r="F7" s="63" t="n">
        <v>26.8</v>
      </c>
      <c r="G7" s="20" t="n">
        <v>30</v>
      </c>
      <c r="H7" s="29" t="n">
        <v>240000000</v>
      </c>
      <c r="I7" s="20" t="inlineStr">
        <is>
          <t>EMERGENCY_RESERVE</t>
        </is>
      </c>
      <c r="J7" s="21" t="inlineStr">
        <is>
          <t>ACTIVE_VERIFIED</t>
        </is>
      </c>
    </row>
    <row r="8">
      <c r="B8" s="24" t="inlineStr">
        <is>
          <t>ADR-IND-004</t>
        </is>
      </c>
      <c r="C8" s="5" t="inlineStr">
        <is>
          <t>PT Data Center Bersama</t>
        </is>
      </c>
      <c r="D8" s="5" t="inlineStr">
        <is>
          <t>Hyperscale Cloud DC</t>
        </is>
      </c>
      <c r="E8" s="65" t="n">
        <v>20</v>
      </c>
      <c r="F8" s="65" t="n">
        <v>19.5</v>
      </c>
      <c r="G8" s="24" t="n">
        <v>10</v>
      </c>
      <c r="H8" s="31" t="n">
        <v>185000000</v>
      </c>
      <c r="I8" s="24" t="inlineStr">
        <is>
          <t>GENERATOR_SWAP</t>
        </is>
      </c>
      <c r="J8" s="25" t="inlineStr">
        <is>
          <t>ACTIVE_VERIFIED</t>
        </is>
      </c>
    </row>
    <row r="9">
      <c r="B9" s="26" t="inlineStr">
        <is>
          <t>TOTAL DEMAND RESPONSE RELIEF</t>
        </is>
      </c>
      <c r="C9" s="77" t="n"/>
      <c r="D9" s="78" t="n"/>
      <c r="E9" s="79">
        <f>SUM(E5:E8)</f>
        <v/>
      </c>
      <c r="F9" s="79">
        <f>SUM(F5:F8)</f>
        <v/>
      </c>
      <c r="G9" s="33" t="n"/>
      <c r="H9" s="42">
        <f>SUM(H5:H8)</f>
        <v/>
      </c>
      <c r="I9" s="33" t="n"/>
      <c r="J9" s="33" t="n"/>
    </row>
  </sheetData>
  <mergeCells count="2">
    <mergeCell ref="B9:D9"/>
    <mergeCell ref="B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66" customWidth="1" min="2" max="2"/>
    <col width="29" customWidth="1" min="3" max="3"/>
    <col width="23" customWidth="1" min="4" max="4"/>
    <col width="21" customWidth="1" min="5" max="5"/>
    <col width="20" customWidth="1" min="6" max="6"/>
    <col width="21" customWidth="1" min="7" max="7"/>
    <col width="25" customWidth="1" min="8" max="8"/>
    <col width="14" customWidth="1" min="9" max="9"/>
    <col width="18" customWidth="1" min="10" max="10"/>
  </cols>
  <sheetData>
    <row r="2">
      <c r="B2" s="1" t="inlineStr">
        <is>
          <t>HIGH VOLTAGE TRANSMISSION LINE LOADING &amp; CONDUCTOR THERMAL LOSS</t>
        </is>
      </c>
    </row>
    <row r="4">
      <c r="B4" s="3" t="inlineStr">
        <is>
          <t>Transmission Circuit Code</t>
        </is>
      </c>
      <c r="C4" s="3" t="inlineStr">
        <is>
          <t>Origin - Destination SUTET</t>
        </is>
      </c>
      <c r="D4" s="3" t="inlineStr">
        <is>
          <t>Rated Capacity (MVA)</t>
        </is>
      </c>
      <c r="E4" s="3" t="inlineStr">
        <is>
          <t>Current Load (MVA)</t>
        </is>
      </c>
      <c r="F4" s="3" t="inlineStr">
        <is>
          <t>Thermal Loading %</t>
        </is>
      </c>
      <c r="G4" s="3" t="inlineStr">
        <is>
          <t>Conductor Temp (C)</t>
        </is>
      </c>
      <c r="H4" s="3" t="inlineStr">
        <is>
          <t>Transmission Loss (MW)</t>
        </is>
      </c>
      <c r="I4" s="3" t="inlineStr">
        <is>
          <t>Line Loss %</t>
        </is>
      </c>
      <c r="J4" s="3" t="inlineStr">
        <is>
          <t>Operating State</t>
        </is>
      </c>
    </row>
    <row r="5">
      <c r="B5" s="38" t="inlineStr">
        <is>
          <t>SUTET-500-01</t>
        </is>
      </c>
      <c r="C5" s="7" t="inlineStr">
        <is>
          <t>Cikarang - Cirata Line 1</t>
        </is>
      </c>
      <c r="D5" s="29" t="n">
        <v>2000</v>
      </c>
      <c r="E5" s="29" t="n">
        <v>1340</v>
      </c>
      <c r="F5" s="64" t="n">
        <v>0.67</v>
      </c>
      <c r="G5" s="86" t="n">
        <v>58.5</v>
      </c>
      <c r="H5" s="86" t="n">
        <v>14.2</v>
      </c>
      <c r="I5" s="39" t="n">
        <v>0.0106</v>
      </c>
      <c r="J5" s="21" t="inlineStr">
        <is>
          <t>NORMAL_OPTIMAL</t>
        </is>
      </c>
    </row>
    <row r="6">
      <c r="B6" s="40" t="inlineStr">
        <is>
          <t>SUTET-500-02</t>
        </is>
      </c>
      <c r="C6" s="5" t="inlineStr">
        <is>
          <t>Cirata - Bandung Selatan</t>
        </is>
      </c>
      <c r="D6" s="31" t="n">
        <v>2000</v>
      </c>
      <c r="E6" s="31" t="n">
        <v>1480</v>
      </c>
      <c r="F6" s="66" t="n">
        <v>0.74</v>
      </c>
      <c r="G6" s="87" t="n">
        <v>64</v>
      </c>
      <c r="H6" s="87" t="n">
        <v>16.8</v>
      </c>
      <c r="I6" s="41" t="n">
        <v>0.0114</v>
      </c>
      <c r="J6" s="25" t="inlineStr">
        <is>
          <t>NORMAL_OPTIMAL</t>
        </is>
      </c>
    </row>
    <row r="7">
      <c r="B7" s="38" t="inlineStr">
        <is>
          <t>SUTET-500-03</t>
        </is>
      </c>
      <c r="C7" s="7" t="inlineStr">
        <is>
          <t>Ungaran - Mandirancan</t>
        </is>
      </c>
      <c r="D7" s="29" t="n">
        <v>2000</v>
      </c>
      <c r="E7" s="29" t="n">
        <v>1550</v>
      </c>
      <c r="F7" s="64" t="n">
        <v>0.775</v>
      </c>
      <c r="G7" s="86" t="n">
        <v>68.2</v>
      </c>
      <c r="H7" s="86" t="n">
        <v>18.5</v>
      </c>
      <c r="I7" s="39" t="n">
        <v>0.0119</v>
      </c>
      <c r="J7" s="21" t="inlineStr">
        <is>
          <t>NORMAL_OPTIMAL</t>
        </is>
      </c>
    </row>
    <row r="8">
      <c r="B8" s="40" t="inlineStr">
        <is>
          <t>SUTET-500-04</t>
        </is>
      </c>
      <c r="C8" s="5" t="inlineStr">
        <is>
          <t>Mandirancan - Gandul</t>
        </is>
      </c>
      <c r="D8" s="31" t="n">
        <v>2000</v>
      </c>
      <c r="E8" s="31" t="n">
        <v>1620</v>
      </c>
      <c r="F8" s="66" t="n">
        <v>0.8100000000000001</v>
      </c>
      <c r="G8" s="87" t="n">
        <v>72</v>
      </c>
      <c r="H8" s="87" t="n">
        <v>21</v>
      </c>
      <c r="I8" s="41" t="n">
        <v>0.013</v>
      </c>
      <c r="J8" s="25" t="inlineStr">
        <is>
          <t>NORMAL_OPTIMAL</t>
        </is>
      </c>
    </row>
    <row r="9">
      <c r="B9" s="38" t="inlineStr">
        <is>
          <t>SUTET-500-05</t>
        </is>
      </c>
      <c r="C9" s="7" t="inlineStr">
        <is>
          <t>Paiton - Grati Line 1</t>
        </is>
      </c>
      <c r="D9" s="29" t="n">
        <v>2000</v>
      </c>
      <c r="E9" s="29" t="n">
        <v>1420</v>
      </c>
      <c r="F9" s="64" t="n">
        <v>0.71</v>
      </c>
      <c r="G9" s="86" t="n">
        <v>62.5</v>
      </c>
      <c r="H9" s="86" t="n">
        <v>15.5</v>
      </c>
      <c r="I9" s="39" t="n">
        <v>0.0109</v>
      </c>
      <c r="J9" s="21" t="inlineStr">
        <is>
          <t>NORMAL_OPTIMAL</t>
        </is>
      </c>
    </row>
    <row r="10">
      <c r="B10" s="26" t="inlineStr">
        <is>
          <t>AVERAGE LINE THERMAL EFFICIENCY</t>
        </is>
      </c>
      <c r="C10" s="78" t="n"/>
      <c r="D10" s="89">
        <f>SUM(D5:D9)</f>
        <v/>
      </c>
      <c r="E10" s="89">
        <f>SUM(E5:E9)</f>
        <v/>
      </c>
      <c r="F10" s="84">
        <f>AVERAGE(F5:F9)</f>
        <v/>
      </c>
      <c r="G10" s="33" t="n"/>
      <c r="H10" s="90">
        <f>SUM(H5:H9)</f>
        <v/>
      </c>
      <c r="I10" s="43">
        <f>AVERAGE(I5:I9)</f>
        <v/>
      </c>
      <c r="J10" s="33" t="n"/>
    </row>
  </sheetData>
  <mergeCells count="2">
    <mergeCell ref="B10:C10"/>
    <mergeCell ref="B2:J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1" workbookViewId="0">
      <selection activeCell="A1" sqref="A1"/>
    </sheetView>
  </sheetViews>
  <sheetFormatPr baseColWidth="8" defaultRowHeight="15"/>
  <cols>
    <col width="67" customWidth="1" min="2" max="2"/>
    <col width="24" customWidth="1" min="3" max="3"/>
    <col width="20" customWidth="1" min="4" max="4"/>
    <col width="20" customWidth="1" min="5" max="5"/>
    <col width="23" customWidth="1" min="6" max="6"/>
    <col width="22" customWidth="1" min="7" max="7"/>
    <col width="28" customWidth="1" min="8" max="8"/>
    <col width="24" customWidth="1" min="9" max="9"/>
    <col width="21" customWidth="1" min="10" max="10"/>
  </cols>
  <sheetData>
    <row r="2">
      <c r="B2" s="1" t="inlineStr">
        <is>
          <t>TRANSFORMER DISSOLVED GAS ANALYSIS (DGA) &amp; DIELECTRIC OIL HEALTH</t>
        </is>
      </c>
    </row>
    <row r="4">
      <c r="B4" s="3" t="inlineStr">
        <is>
          <t>Transformer Asset ID</t>
        </is>
      </c>
      <c r="C4" s="3" t="inlineStr">
        <is>
          <t>Installed Substation</t>
        </is>
      </c>
      <c r="D4" s="3" t="inlineStr">
        <is>
          <t>Hydrogen H2 (ppm)</t>
        </is>
      </c>
      <c r="E4" s="3" t="inlineStr">
        <is>
          <t>Methane CH4 (ppm)</t>
        </is>
      </c>
      <c r="F4" s="3" t="inlineStr">
        <is>
          <t>Acetylene C2H2 (ppm)</t>
        </is>
      </c>
      <c r="G4" s="3" t="inlineStr">
        <is>
          <t>Ethylene C2H4 (ppm)</t>
        </is>
      </c>
      <c r="H4" s="3" t="inlineStr">
        <is>
          <t>Dielectric Breakdown (kV)</t>
        </is>
      </c>
      <c r="I4" s="3" t="inlineStr">
        <is>
          <t>Duval Triangle Status</t>
        </is>
      </c>
      <c r="J4" s="3" t="inlineStr">
        <is>
          <t>Asset Health Grade</t>
        </is>
      </c>
    </row>
    <row r="5">
      <c r="B5" s="20" t="inlineStr">
        <is>
          <t>TRF-CKR-IBT-01</t>
        </is>
      </c>
      <c r="C5" s="7" t="inlineStr">
        <is>
          <t>GITET Cikarang 500kV</t>
        </is>
      </c>
      <c r="D5" s="86" t="n">
        <v>12</v>
      </c>
      <c r="E5" s="86" t="n">
        <v>8.5</v>
      </c>
      <c r="F5" s="86" t="n">
        <v>0</v>
      </c>
      <c r="G5" s="86" t="n">
        <v>14.2</v>
      </c>
      <c r="H5" s="86" t="n">
        <v>72.5</v>
      </c>
      <c r="I5" s="20" t="inlineStr">
        <is>
          <t>ZONE_1_NORMAL</t>
        </is>
      </c>
      <c r="J5" s="21" t="inlineStr">
        <is>
          <t>GRADE_A_HEALTHY</t>
        </is>
      </c>
    </row>
    <row r="6">
      <c r="B6" s="24" t="inlineStr">
        <is>
          <t>TRF-BDG-IBT-02</t>
        </is>
      </c>
      <c r="C6" s="5" t="inlineStr">
        <is>
          <t>GITET Bandung Selatan</t>
        </is>
      </c>
      <c r="D6" s="87" t="n">
        <v>15</v>
      </c>
      <c r="E6" s="87" t="n">
        <v>11</v>
      </c>
      <c r="F6" s="87" t="n">
        <v>0</v>
      </c>
      <c r="G6" s="87" t="n">
        <v>18</v>
      </c>
      <c r="H6" s="87" t="n">
        <v>68</v>
      </c>
      <c r="I6" s="24" t="inlineStr">
        <is>
          <t>ZONE_1_NORMAL</t>
        </is>
      </c>
      <c r="J6" s="25" t="inlineStr">
        <is>
          <t>GRADE_A_HEALTHY</t>
        </is>
      </c>
    </row>
    <row r="7">
      <c r="B7" s="20" t="inlineStr">
        <is>
          <t>TRF-SBY-IBT-03</t>
        </is>
      </c>
      <c r="C7" s="7" t="inlineStr">
        <is>
          <t>GITET Krian Surabaya</t>
        </is>
      </c>
      <c r="D7" s="86" t="n">
        <v>18</v>
      </c>
      <c r="E7" s="86" t="n">
        <v>14.5</v>
      </c>
      <c r="F7" s="86" t="n">
        <v>0.2</v>
      </c>
      <c r="G7" s="86" t="n">
        <v>22</v>
      </c>
      <c r="H7" s="86" t="n">
        <v>65.5</v>
      </c>
      <c r="I7" s="20" t="inlineStr">
        <is>
          <t>ZONE_1_NORMAL</t>
        </is>
      </c>
      <c r="J7" s="21" t="inlineStr">
        <is>
          <t>GRADE_A_HEALTHY</t>
        </is>
      </c>
    </row>
    <row r="8">
      <c r="B8" s="24" t="inlineStr">
        <is>
          <t>TRF-GDL-IBT-04</t>
        </is>
      </c>
      <c r="C8" s="5" t="inlineStr">
        <is>
          <t>GI Gandul Jakarta</t>
        </is>
      </c>
      <c r="D8" s="87" t="n">
        <v>9.5</v>
      </c>
      <c r="E8" s="87" t="n">
        <v>6.2</v>
      </c>
      <c r="F8" s="87" t="n">
        <v>0</v>
      </c>
      <c r="G8" s="87" t="n">
        <v>11.5</v>
      </c>
      <c r="H8" s="87" t="n">
        <v>75</v>
      </c>
      <c r="I8" s="24" t="inlineStr">
        <is>
          <t>ZONE_1_NORMAL</t>
        </is>
      </c>
      <c r="J8" s="25" t="inlineStr">
        <is>
          <t>GRADE_A_HEALTHY</t>
        </is>
      </c>
    </row>
  </sheetData>
  <mergeCells count="1">
    <mergeCell ref="B2:J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3" customWidth="1" min="2" max="2"/>
    <col width="28" customWidth="1" min="3" max="3"/>
    <col width="22" customWidth="1" min="4" max="4"/>
    <col width="26" customWidth="1" min="5" max="5"/>
    <col width="25" customWidth="1" min="6" max="6"/>
    <col width="19" customWidth="1" min="7" max="7"/>
    <col width="25" customWidth="1" min="8" max="8"/>
    <col width="16" customWidth="1" min="9" max="9"/>
    <col width="16" customWidth="1" min="10" max="10"/>
  </cols>
  <sheetData>
    <row r="2">
      <c r="B2" s="1" t="inlineStr">
        <is>
          <t>STASIUN PENGISIAN KENDARAAN LISTRIK UMUM (SPKLU) GRID IMPACT</t>
        </is>
      </c>
    </row>
    <row r="4">
      <c r="B4" s="3" t="inlineStr">
        <is>
          <t>SPKLU Station Name</t>
        </is>
      </c>
      <c r="C4" s="3" t="inlineStr">
        <is>
          <t>Hub Location</t>
        </is>
      </c>
      <c r="D4" s="3" t="inlineStr">
        <is>
          <t>Fast Chargers (kW)</t>
        </is>
      </c>
      <c r="E4" s="3" t="inlineStr">
        <is>
          <t>Daily Charging Sessions</t>
        </is>
      </c>
      <c r="F4" s="3" t="inlineStr">
        <is>
          <t>Energy Dispensed (kWh)</t>
        </is>
      </c>
      <c r="G4" s="3" t="inlineStr">
        <is>
          <t>Peak Demand (kW)</t>
        </is>
      </c>
      <c r="H4" s="3" t="inlineStr">
        <is>
          <t>Smart Grid Load Buffer</t>
        </is>
      </c>
      <c r="I4" s="3" t="inlineStr">
        <is>
          <t>Revenue (IDR)</t>
        </is>
      </c>
      <c r="J4" s="3" t="inlineStr">
        <is>
          <t>Hub State</t>
        </is>
      </c>
    </row>
    <row r="5">
      <c r="B5" s="20" t="inlineStr">
        <is>
          <t>SPKLU Rest Area KM 57 Tol</t>
        </is>
      </c>
      <c r="C5" s="7" t="inlineStr">
        <is>
          <t>Jakarta-Cikampek Toll</t>
        </is>
      </c>
      <c r="D5" s="20" t="inlineStr">
        <is>
          <t>4x 200kW Ultra-Fast</t>
        </is>
      </c>
      <c r="E5" s="29" t="n">
        <v>148</v>
      </c>
      <c r="F5" s="63" t="n">
        <v>5620</v>
      </c>
      <c r="G5" s="63" t="n">
        <v>680</v>
      </c>
      <c r="H5" s="20" t="inlineStr">
        <is>
          <t>LOCAL_BESS_BUFFERED</t>
        </is>
      </c>
      <c r="I5" s="29" t="n">
        <v>14050000</v>
      </c>
      <c r="J5" s="21" t="inlineStr">
        <is>
          <t>ONLINE_ACTIVE</t>
        </is>
      </c>
    </row>
    <row r="6">
      <c r="B6" s="24" t="inlineStr">
        <is>
          <t>SPKLU Senayan City Mall</t>
        </is>
      </c>
      <c r="C6" s="5" t="inlineStr">
        <is>
          <t>Central Business District</t>
        </is>
      </c>
      <c r="D6" s="24" t="inlineStr">
        <is>
          <t>6x 60kW Fast</t>
        </is>
      </c>
      <c r="E6" s="31" t="n">
        <v>185</v>
      </c>
      <c r="F6" s="65" t="n">
        <v>4950</v>
      </c>
      <c r="G6" s="65" t="n">
        <v>320</v>
      </c>
      <c r="H6" s="24" t="inlineStr">
        <is>
          <t>DYNAMIC_LOAD_SHED</t>
        </is>
      </c>
      <c r="I6" s="31" t="n">
        <v>12375000</v>
      </c>
      <c r="J6" s="25" t="inlineStr">
        <is>
          <t>ONLINE_ACTIVE</t>
        </is>
      </c>
    </row>
    <row r="7">
      <c r="B7" s="20" t="inlineStr">
        <is>
          <t>SPKLU Bandara Soetta T3</t>
        </is>
      </c>
      <c r="C7" s="7" t="inlineStr">
        <is>
          <t>Airport Transit Terminal</t>
        </is>
      </c>
      <c r="D7" s="20" t="inlineStr">
        <is>
          <t>4x 150kW Ultra-Fast</t>
        </is>
      </c>
      <c r="E7" s="29" t="n">
        <v>120</v>
      </c>
      <c r="F7" s="63" t="n">
        <v>4400</v>
      </c>
      <c r="G7" s="63" t="n">
        <v>520</v>
      </c>
      <c r="H7" s="20" t="inlineStr">
        <is>
          <t>LOCAL_BESS_BUFFERED</t>
        </is>
      </c>
      <c r="I7" s="29" t="n">
        <v>11000000</v>
      </c>
      <c r="J7" s="21" t="inlineStr">
        <is>
          <t>ONLINE_ACTIVE</t>
        </is>
      </c>
    </row>
    <row r="8">
      <c r="B8" s="24" t="inlineStr">
        <is>
          <t>SPKLU Rest Area KM 207 Cirebon</t>
        </is>
      </c>
      <c r="C8" s="5" t="inlineStr">
        <is>
          <t>Trans-Java Highway</t>
        </is>
      </c>
      <c r="D8" s="24" t="inlineStr">
        <is>
          <t>4x 200kW Ultra-Fast</t>
        </is>
      </c>
      <c r="E8" s="31" t="n">
        <v>135</v>
      </c>
      <c r="F8" s="65" t="n">
        <v>5100</v>
      </c>
      <c r="G8" s="65" t="n">
        <v>640</v>
      </c>
      <c r="H8" s="24" t="inlineStr">
        <is>
          <t>LOCAL_BESS_BUFFERED</t>
        </is>
      </c>
      <c r="I8" s="31" t="n">
        <v>12750000</v>
      </c>
      <c r="J8" s="25" t="inlineStr">
        <is>
          <t>ONLINE_ACTIVE</t>
        </is>
      </c>
    </row>
    <row r="9">
      <c r="B9" s="26" t="inlineStr">
        <is>
          <t>TOTAL EV CHARGING NETWORK</t>
        </is>
      </c>
      <c r="C9" s="77" t="n"/>
      <c r="D9" s="78" t="n"/>
      <c r="E9" s="42">
        <f>SUM(E5:E8)</f>
        <v/>
      </c>
      <c r="F9" s="91">
        <f>SUM(F5:F8)</f>
        <v/>
      </c>
      <c r="G9" s="92">
        <f>SUM(G5:G8)</f>
        <v/>
      </c>
      <c r="H9" s="33" t="n"/>
      <c r="I9" s="42">
        <f>SUM(I5:I8)</f>
        <v/>
      </c>
      <c r="J9" s="33" t="n"/>
    </row>
  </sheetData>
  <mergeCells count="2">
    <mergeCell ref="B9:D9"/>
    <mergeCell ref="B2:J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1" workbookViewId="0">
      <selection activeCell="A1" sqref="A1"/>
    </sheetView>
  </sheetViews>
  <sheetFormatPr baseColWidth="8" defaultRowHeight="15"/>
  <cols>
    <col width="70" customWidth="1" min="2" max="2"/>
    <col width="25" customWidth="1" min="3" max="3"/>
    <col width="29" customWidth="1" min="4" max="4"/>
    <col width="28" customWidth="1" min="5" max="5"/>
    <col width="27" customWidth="1" min="6" max="6"/>
    <col width="24" customWidth="1" min="7" max="7"/>
    <col width="25" customWidth="1" min="8" max="8"/>
    <col width="18" customWidth="1" min="9" max="9"/>
    <col width="22" customWidth="1" min="10" max="10"/>
  </cols>
  <sheetData>
    <row r="2">
      <c r="B2" s="1" t="inlineStr">
        <is>
          <t>CRITICAL INFRASTRUCTURE OT / SCADA CYBERSECURITY (IEC 62443 / BSSN)</t>
        </is>
      </c>
    </row>
    <row r="4">
      <c r="B4" s="3" t="inlineStr">
        <is>
          <t>Substation / Control Center</t>
        </is>
      </c>
      <c r="C4" s="3" t="inlineStr">
        <is>
          <t>SCADA Network Zone</t>
        </is>
      </c>
      <c r="D4" s="3" t="inlineStr">
        <is>
          <t>IEC 62443 Security Level</t>
        </is>
      </c>
      <c r="E4" s="3" t="inlineStr">
        <is>
          <t>Firewall Diode Air-Gap</t>
        </is>
      </c>
      <c r="F4" s="3" t="inlineStr">
        <is>
          <t>Modbus / DNP3 Inspection</t>
        </is>
      </c>
      <c r="G4" s="3" t="inlineStr">
        <is>
          <t>Anomalous Packet Rate</t>
        </is>
      </c>
      <c r="H4" s="3" t="inlineStr">
        <is>
          <t>Incident Response Time</t>
        </is>
      </c>
      <c r="I4" s="3" t="inlineStr">
        <is>
          <t>BSSN Audit Cert</t>
        </is>
      </c>
      <c r="J4" s="3" t="inlineStr">
        <is>
          <t>Cyber Defense State</t>
        </is>
      </c>
    </row>
    <row r="5">
      <c r="B5" s="20" t="inlineStr">
        <is>
          <t>Pusat Pengatur Beban (P2B)</t>
        </is>
      </c>
      <c r="C5" s="7" t="inlineStr">
        <is>
          <t>Purdue Level 3 Ops</t>
        </is>
      </c>
      <c r="D5" s="20" t="inlineStr">
        <is>
          <t>SL-3 (High Resilience)</t>
        </is>
      </c>
      <c r="E5" s="20" t="inlineStr">
        <is>
          <t>UNIDIRECTIONAL_DATA_DIODE</t>
        </is>
      </c>
      <c r="F5" s="20" t="inlineStr">
        <is>
          <t>DPI_INSPECTED_ACTIVE</t>
        </is>
      </c>
      <c r="G5" s="39" t="inlineStr">
        <is>
          <t>0.00%</t>
        </is>
      </c>
      <c r="H5" s="20" t="inlineStr">
        <is>
          <t>&lt; 1.0 min</t>
        </is>
      </c>
      <c r="I5" s="20" t="inlineStr">
        <is>
          <t>BSSN_CERTIFIED</t>
        </is>
      </c>
      <c r="J5" s="21" t="inlineStr">
        <is>
          <t>SECURE_PROTECTED</t>
        </is>
      </c>
    </row>
    <row r="6">
      <c r="B6" s="24" t="inlineStr">
        <is>
          <t>GITET Cikarang 500kV</t>
        </is>
      </c>
      <c r="C6" s="5" t="inlineStr">
        <is>
          <t>Purdue Level 2 Control</t>
        </is>
      </c>
      <c r="D6" s="24" t="inlineStr">
        <is>
          <t>SL-3 (High Resilience)</t>
        </is>
      </c>
      <c r="E6" s="24" t="inlineStr">
        <is>
          <t>DUAL_FIREWALL_AIRGAP</t>
        </is>
      </c>
      <c r="F6" s="24" t="inlineStr">
        <is>
          <t>DPI_INSPECTED_ACTIVE</t>
        </is>
      </c>
      <c r="G6" s="41" t="inlineStr">
        <is>
          <t>0.00%</t>
        </is>
      </c>
      <c r="H6" s="24" t="inlineStr">
        <is>
          <t>&lt; 1.0 min</t>
        </is>
      </c>
      <c r="I6" s="24" t="inlineStr">
        <is>
          <t>BSSN_CERTIFIED</t>
        </is>
      </c>
      <c r="J6" s="25" t="inlineStr">
        <is>
          <t>SECURE_PROTECTED</t>
        </is>
      </c>
    </row>
    <row r="7">
      <c r="B7" s="20" t="inlineStr">
        <is>
          <t>GITET Krian 500kV</t>
        </is>
      </c>
      <c r="C7" s="7" t="inlineStr">
        <is>
          <t>Purdue Level 2 Control</t>
        </is>
      </c>
      <c r="D7" s="20" t="inlineStr">
        <is>
          <t>SL-3 (High Resilience)</t>
        </is>
      </c>
      <c r="E7" s="20" t="inlineStr">
        <is>
          <t>DUAL_FIREWALL_AIRGAP</t>
        </is>
      </c>
      <c r="F7" s="20" t="inlineStr">
        <is>
          <t>DPI_INSPECTED_ACTIVE</t>
        </is>
      </c>
      <c r="G7" s="39" t="inlineStr">
        <is>
          <t>0.00%</t>
        </is>
      </c>
      <c r="H7" s="20" t="inlineStr">
        <is>
          <t>&lt; 1.0 min</t>
        </is>
      </c>
      <c r="I7" s="20" t="inlineStr">
        <is>
          <t>BSSN_CERTIFIED</t>
        </is>
      </c>
      <c r="J7" s="21" t="inlineStr">
        <is>
          <t>SECURE_PROTECTED</t>
        </is>
      </c>
    </row>
    <row r="8">
      <c r="B8" s="24" t="inlineStr">
        <is>
          <t>PLTS Cirata Control Room</t>
        </is>
      </c>
      <c r="C8" s="5" t="inlineStr">
        <is>
          <t>Purdue Level 2 Control</t>
        </is>
      </c>
      <c r="D8" s="24" t="inlineStr">
        <is>
          <t>SL-2 (Standard Protection)</t>
        </is>
      </c>
      <c r="E8" s="24" t="inlineStr">
        <is>
          <t>INDUSTRIAL_FIREWALL_OT</t>
        </is>
      </c>
      <c r="F8" s="24" t="inlineStr">
        <is>
          <t>DPI_INSPECTED_ACTIVE</t>
        </is>
      </c>
      <c r="G8" s="41" t="inlineStr">
        <is>
          <t>0.00%</t>
        </is>
      </c>
      <c r="H8" s="24" t="inlineStr">
        <is>
          <t>&lt; 2.0 min</t>
        </is>
      </c>
      <c r="I8" s="24" t="inlineStr">
        <is>
          <t>BSSN_CERTIFIED</t>
        </is>
      </c>
      <c r="J8" s="25" t="inlineStr">
        <is>
          <t>SECURE_PROTECTED</t>
        </is>
      </c>
    </row>
  </sheetData>
  <mergeCells count="1">
    <mergeCell ref="B2:J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7" customWidth="1" min="2" max="2"/>
    <col width="21" customWidth="1" min="3" max="3"/>
    <col width="29" customWidth="1" min="4" max="4"/>
    <col width="26" customWidth="1" min="5" max="5"/>
    <col width="21" customWidth="1" min="6" max="6"/>
    <col width="25" customWidth="1" min="7" max="7"/>
    <col width="21" customWidth="1" min="8" max="8"/>
    <col width="22" customWidth="1" min="9" max="9"/>
    <col width="24" customWidth="1" min="10" max="10"/>
  </cols>
  <sheetData>
    <row r="2">
      <c r="B2" s="1" t="inlineStr">
        <is>
          <t>CARBON EMISSIONS ABATEMENT &amp; RENEWABLE ENERGY CERTIFICATES (REC)</t>
        </is>
      </c>
    </row>
    <row r="4">
      <c r="B4" s="3" t="inlineStr">
        <is>
          <t>Clean Generation Source</t>
        </is>
      </c>
      <c r="C4" s="3" t="inlineStr">
        <is>
          <t>Renewable Asset ID</t>
        </is>
      </c>
      <c r="D4" s="3" t="inlineStr">
        <is>
          <t>Monthly Clean Energy (MWh)</t>
        </is>
      </c>
      <c r="E4" s="3" t="inlineStr">
        <is>
          <t>Avoided Emission Factor</t>
        </is>
      </c>
      <c r="F4" s="3" t="inlineStr">
        <is>
          <t>Abated CO2e (Tons)</t>
        </is>
      </c>
      <c r="G4" s="3" t="inlineStr">
        <is>
          <t>REC Issued (MWh Certs)</t>
        </is>
      </c>
      <c r="H4" s="3" t="inlineStr">
        <is>
          <t>Market Value (IDR)</t>
        </is>
      </c>
      <c r="I4" s="3" t="inlineStr">
        <is>
          <t>Registry Status</t>
        </is>
      </c>
      <c r="J4" s="3" t="inlineStr">
        <is>
          <t>Verification Standard</t>
        </is>
      </c>
    </row>
    <row r="5">
      <c r="B5" s="38" t="inlineStr">
        <is>
          <t>Cirata Floating Solar Park</t>
        </is>
      </c>
      <c r="C5" s="20" t="inlineStr">
        <is>
          <t>REC-PLTS-001</t>
        </is>
      </c>
      <c r="D5" s="29" t="n">
        <v>35400</v>
      </c>
      <c r="E5" s="20" t="inlineStr">
        <is>
          <t>0.85 tCO2e/MWh</t>
        </is>
      </c>
      <c r="F5" s="29" t="n">
        <v>30090</v>
      </c>
      <c r="G5" s="29" t="n">
        <v>35400</v>
      </c>
      <c r="H5" s="29" t="n">
        <v>1239000000</v>
      </c>
      <c r="I5" s="20" t="inlineStr">
        <is>
          <t>APX_TIGR_REGISTERED</t>
        </is>
      </c>
      <c r="J5" s="21" t="inlineStr">
        <is>
          <t>I-REC_STANDARD</t>
        </is>
      </c>
    </row>
    <row r="6">
      <c r="B6" s="40" t="inlineStr">
        <is>
          <t>Sidrap Wind Farm</t>
        </is>
      </c>
      <c r="C6" s="24" t="inlineStr">
        <is>
          <t>REC-PLTB-002</t>
        </is>
      </c>
      <c r="D6" s="31" t="n">
        <v>15600</v>
      </c>
      <c r="E6" s="24" t="inlineStr">
        <is>
          <t>0.85 tCO2e/MWh</t>
        </is>
      </c>
      <c r="F6" s="31" t="n">
        <v>13260</v>
      </c>
      <c r="G6" s="31" t="n">
        <v>15600</v>
      </c>
      <c r="H6" s="31" t="n">
        <v>546000000</v>
      </c>
      <c r="I6" s="24" t="inlineStr">
        <is>
          <t>APX_TIGR_REGISTERED</t>
        </is>
      </c>
      <c r="J6" s="25" t="inlineStr">
        <is>
          <t>I-REC_STANDARD</t>
        </is>
      </c>
    </row>
    <row r="7">
      <c r="B7" s="38" t="inlineStr">
        <is>
          <t>Jeneponto Wind Farm</t>
        </is>
      </c>
      <c r="C7" s="20" t="inlineStr">
        <is>
          <t>REC-PLTB-003</t>
        </is>
      </c>
      <c r="D7" s="29" t="n">
        <v>14550</v>
      </c>
      <c r="E7" s="20" t="inlineStr">
        <is>
          <t>0.85 tCO2e/MWh</t>
        </is>
      </c>
      <c r="F7" s="29" t="n">
        <v>12368</v>
      </c>
      <c r="G7" s="29" t="n">
        <v>14550</v>
      </c>
      <c r="H7" s="29" t="n">
        <v>509250000</v>
      </c>
      <c r="I7" s="20" t="inlineStr">
        <is>
          <t>APX_TIGR_REGISTERED</t>
        </is>
      </c>
      <c r="J7" s="21" t="inlineStr">
        <is>
          <t>I-REC_STANDARD</t>
        </is>
      </c>
    </row>
    <row r="8">
      <c r="B8" s="40" t="inlineStr">
        <is>
          <t>Likupang Solar Farm</t>
        </is>
      </c>
      <c r="C8" s="24" t="inlineStr">
        <is>
          <t>REC-PLTS-004</t>
        </is>
      </c>
      <c r="D8" s="31" t="n">
        <v>4050</v>
      </c>
      <c r="E8" s="24" t="inlineStr">
        <is>
          <t>0.85 tCO2e/MWh</t>
        </is>
      </c>
      <c r="F8" s="31" t="n">
        <v>3443</v>
      </c>
      <c r="G8" s="31" t="n">
        <v>4050</v>
      </c>
      <c r="H8" s="31" t="n">
        <v>141750000</v>
      </c>
      <c r="I8" s="24" t="inlineStr">
        <is>
          <t>APX_TIGR_REGISTERED</t>
        </is>
      </c>
      <c r="J8" s="25" t="inlineStr">
        <is>
          <t>I-REC_STANDARD</t>
        </is>
      </c>
    </row>
    <row r="9">
      <c r="B9" s="26" t="inlineStr">
        <is>
          <t>TOTAL CARBON ABATEMENT &amp; RECs</t>
        </is>
      </c>
      <c r="C9" s="78" t="n"/>
      <c r="D9" s="93">
        <f>SUM(D5:D8)</f>
        <v/>
      </c>
      <c r="E9" s="33" t="n"/>
      <c r="F9" s="94">
        <f>SUM(F5:F8)</f>
        <v/>
      </c>
      <c r="G9" s="95">
        <f>SUM(G5:G8)</f>
        <v/>
      </c>
      <c r="H9" s="42">
        <f>SUM(H5:H8)</f>
        <v/>
      </c>
      <c r="I9" s="33" t="n"/>
      <c r="J9" s="33" t="n"/>
    </row>
  </sheetData>
  <mergeCells count="2">
    <mergeCell ref="B9:C9"/>
    <mergeCell ref="B2:J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J12"/>
  <sheetViews>
    <sheetView showGridLines="1" workbookViewId="0">
      <selection activeCell="A1" sqref="A1"/>
    </sheetView>
  </sheetViews>
  <sheetFormatPr baseColWidth="8" defaultRowHeight="15"/>
  <cols>
    <col width="68" customWidth="1" min="2" max="2"/>
    <col width="16" customWidth="1" min="3" max="3"/>
    <col width="12" customWidth="1" min="4" max="4"/>
    <col width="12" customWidth="1" min="5" max="5"/>
    <col width="19" customWidth="1" min="6" max="6"/>
    <col width="12" customWidth="1" min="7" max="7"/>
    <col width="17" customWidth="1" min="8" max="8"/>
    <col width="21" customWidth="1" min="9" max="9"/>
    <col width="19" customWidth="1" min="10" max="10"/>
  </cols>
  <sheetData>
    <row r="2">
      <c r="B2" s="1" t="inlineStr">
        <is>
          <t>EXECUTIVE SMART GRID STRATEGY &amp; NET ZERO EMISSIONS 2060 SCORECARD</t>
        </is>
      </c>
    </row>
    <row r="4">
      <c r="B4" s="3" t="inlineStr">
        <is>
          <t>Strategic KPI Dimension</t>
        </is>
      </c>
      <c r="C4" s="3" t="inlineStr">
        <is>
          <t>Target FY2026</t>
        </is>
      </c>
      <c r="D4" s="3" t="inlineStr">
        <is>
          <t>Q1 Actual</t>
        </is>
      </c>
      <c r="E4" s="3" t="inlineStr">
        <is>
          <t>Q2 Actual</t>
        </is>
      </c>
      <c r="F4" s="3" t="inlineStr">
        <is>
          <t>Q3 Actual (Proj)</t>
        </is>
      </c>
      <c r="G4" s="3" t="inlineStr">
        <is>
          <t>Q4 Target</t>
        </is>
      </c>
      <c r="H4" s="3" t="inlineStr">
        <is>
          <t>FY26 Projected</t>
        </is>
      </c>
      <c r="I4" s="3" t="inlineStr">
        <is>
          <t>Variance vs Target</t>
        </is>
      </c>
      <c r="J4" s="3" t="inlineStr">
        <is>
          <t>Executive Health</t>
        </is>
      </c>
    </row>
    <row r="5">
      <c r="B5" s="38" t="inlineStr">
        <is>
          <t>Bauran Energi Baru Terbarukan (EBT) %</t>
        </is>
      </c>
      <c r="C5" s="29" t="n">
        <v>0.23</v>
      </c>
      <c r="D5" s="29" t="n">
        <v>0.185</v>
      </c>
      <c r="E5" s="29" t="n">
        <v>0.202</v>
      </c>
      <c r="F5" s="29" t="n">
        <v>0.218</v>
      </c>
      <c r="G5" s="29" t="n">
        <v>0.235</v>
      </c>
      <c r="H5" s="29" t="n">
        <v>0.21</v>
      </c>
      <c r="I5" s="29" t="n">
        <v>-0.02</v>
      </c>
      <c r="J5" s="21" t="inlineStr">
        <is>
          <t>ON_TRACK</t>
        </is>
      </c>
    </row>
    <row r="6">
      <c r="B6" s="40" t="inlineStr">
        <is>
          <t>Keandalan Jaringan SAIDI (&lt; 45 min)</t>
        </is>
      </c>
      <c r="C6" s="87" t="n">
        <v>45</v>
      </c>
      <c r="D6" s="87" t="n">
        <v>32.5</v>
      </c>
      <c r="E6" s="87" t="n">
        <v>28</v>
      </c>
      <c r="F6" s="87" t="n">
        <v>25.5</v>
      </c>
      <c r="G6" s="87" t="n">
        <v>24</v>
      </c>
      <c r="H6" s="87" t="n">
        <v>27.5</v>
      </c>
      <c r="I6" s="87" t="n">
        <v>-17.5</v>
      </c>
      <c r="J6" s="25" t="inlineStr">
        <is>
          <t>EXCEEDS</t>
        </is>
      </c>
    </row>
    <row r="7">
      <c r="B7" s="38" t="inlineStr">
        <is>
          <t>Keandalan Jaringan SAIFI (&lt; 0.05 kali)</t>
        </is>
      </c>
      <c r="C7" s="75" t="n">
        <v>0.05</v>
      </c>
      <c r="D7" s="75" t="n">
        <v>0.022</v>
      </c>
      <c r="E7" s="75" t="n">
        <v>0.019</v>
      </c>
      <c r="F7" s="75" t="n">
        <v>0.018</v>
      </c>
      <c r="G7" s="75" t="n">
        <v>0.015</v>
      </c>
      <c r="H7" s="75" t="n">
        <v>0.019</v>
      </c>
      <c r="I7" s="75" t="n">
        <v>-0.031</v>
      </c>
      <c r="J7" s="21" t="inlineStr">
        <is>
          <t>EXCEEDS</t>
        </is>
      </c>
    </row>
    <row r="8">
      <c r="B8" s="40" t="inlineStr">
        <is>
          <t>Penetrasi Smart Meter AMI (Juta Unit)</t>
        </is>
      </c>
      <c r="C8" s="87" t="n">
        <v>8.5</v>
      </c>
      <c r="D8" s="87" t="n">
        <v>6.2</v>
      </c>
      <c r="E8" s="87" t="n">
        <v>7.1</v>
      </c>
      <c r="F8" s="87" t="n">
        <v>8.17</v>
      </c>
      <c r="G8" s="87" t="n">
        <v>8.5</v>
      </c>
      <c r="H8" s="87" t="n">
        <v>7.49</v>
      </c>
      <c r="I8" s="87" t="n">
        <v>-1.01</v>
      </c>
      <c r="J8" s="25" t="inlineStr">
        <is>
          <t>ON_TRACK</t>
        </is>
      </c>
    </row>
    <row r="9">
      <c r="B9" s="38" t="inlineStr">
        <is>
          <t>Kapasitas Penyimpanan BESS (MWh)</t>
        </is>
      </c>
      <c r="C9" s="86" t="n">
        <v>500</v>
      </c>
      <c r="D9" s="86" t="n">
        <v>310</v>
      </c>
      <c r="E9" s="86" t="n">
        <v>390</v>
      </c>
      <c r="F9" s="86" t="n">
        <v>450</v>
      </c>
      <c r="G9" s="86" t="n">
        <v>500</v>
      </c>
      <c r="H9" s="86" t="n">
        <v>412.5</v>
      </c>
      <c r="I9" s="86" t="n">
        <v>-87.5</v>
      </c>
      <c r="J9" s="21" t="inlineStr">
        <is>
          <t>ON_TRACK</t>
        </is>
      </c>
    </row>
    <row r="10">
      <c r="B10" s="40" t="inlineStr">
        <is>
          <t>Ketersediaan SCADA Substation %</t>
        </is>
      </c>
      <c r="C10" s="41" t="n">
        <v>0.9995000000000001</v>
      </c>
      <c r="D10" s="41" t="n">
        <v>0.9992</v>
      </c>
      <c r="E10" s="41" t="n">
        <v>0.9996</v>
      </c>
      <c r="F10" s="41" t="n">
        <v>0.9998</v>
      </c>
      <c r="G10" s="41" t="n">
        <v>0.9999</v>
      </c>
      <c r="H10" s="41" t="n">
        <v>0.9996</v>
      </c>
      <c r="I10" s="41" t="n">
        <v>0.0001</v>
      </c>
      <c r="J10" s="25" t="inlineStr">
        <is>
          <t>EXCEEDS</t>
        </is>
      </c>
    </row>
    <row r="11">
      <c r="B11" s="38" t="inlineStr">
        <is>
          <t>Penurunan Emisi Karbon (Juta Ton CO2e)</t>
        </is>
      </c>
      <c r="C11" s="86" t="n">
        <v>1.2</v>
      </c>
      <c r="D11" s="86" t="n">
        <v>0.85</v>
      </c>
      <c r="E11" s="86" t="n">
        <v>0.98</v>
      </c>
      <c r="F11" s="86" t="n">
        <v>1.12</v>
      </c>
      <c r="G11" s="86" t="n">
        <v>1.25</v>
      </c>
      <c r="H11" s="86" t="n">
        <v>1.05</v>
      </c>
      <c r="I11" s="86" t="n">
        <v>-0.15</v>
      </c>
      <c r="J11" s="21" t="inlineStr">
        <is>
          <t>ON_TRACK</t>
        </is>
      </c>
    </row>
    <row r="12">
      <c r="B12" s="40" t="inlineStr">
        <is>
          <t>Efisiensi Rugi Transmisi Grid Losses %</t>
        </is>
      </c>
      <c r="C12" s="41" t="n">
        <v>0.065</v>
      </c>
      <c r="D12" s="41" t="n">
        <v>0.062</v>
      </c>
      <c r="E12" s="41" t="n">
        <v>0.061</v>
      </c>
      <c r="F12" s="41" t="n">
        <v>0.059</v>
      </c>
      <c r="G12" s="41" t="n">
        <v>0.058</v>
      </c>
      <c r="H12" s="41" t="n">
        <v>0.06</v>
      </c>
      <c r="I12" s="41" t="n">
        <v>-0.005</v>
      </c>
      <c r="J12" s="25" t="inlineStr">
        <is>
          <t>EXCEEDS</t>
        </is>
      </c>
    </row>
  </sheetData>
  <mergeCells count="1">
    <mergeCell ref="B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2026-10-16T03:02:45Z</dcterms:created>
  <dcterms:modified xsi:type="dcterms:W3CDTF">2026-10-18T14:35:42Z</dcterms:modified>
</cp:coreProperties>
</file>