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Fleet Telematics Dash" sheetId="2" state="visible" r:id="rId2"/>
    <sheet name="Fleet Real-Time GPS Tracking" sheetId="3" state="visible" r:id="rId3"/>
    <sheet name="EV Battery Health SoC &amp; SoH" sheetId="4" state="visible" r:id="rId4"/>
    <sheet name="CAN-Bus Telemetry &amp; Diagnostics" sheetId="5" state="visible" r:id="rId5"/>
    <sheet name="Driver Safety &amp; Harsh Behavior" sheetId="6" state="visible" r:id="rId6"/>
    <sheet name="OTA Firmware &amp; ECUs Dispatch" sheetId="7" state="visible" r:id="rId7"/>
    <sheet name="Predictive Maintenance &amp; Parts" sheetId="8" state="visible" r:id="rId8"/>
    <sheet name="Route Optimization &amp; Geofence" sheetId="9" state="visible" r:id="rId9"/>
    <sheet name="Fuel &amp; Energy Consumption Log" sheetId="10" state="visible" r:id="rId10"/>
    <sheet name="Connected Vehicle V2X &amp; ADAS" sheetId="11" state="visible" r:id="rId11"/>
    <sheet name="Fleet Cyber Security ISO 21434" sheetId="12" state="visible" r:id="rId12"/>
    <sheet name="Cold Chain Cargo IoT Telemetry" sheetId="13" state="visible" r:id="rId13"/>
    <sheet name="Strategic Fleet IoT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 Units"/>
    <numFmt numFmtId="165" formatCode="0.0%"/>
    <numFmt numFmtId="166" formatCode="#,##0.0 km"/>
    <numFmt numFmtId="167" formatCode="0.0 / 100"/>
    <numFmt numFmtId="168" formatCode="Rp #,##0"/>
    <numFmt numFmtId="169" formatCode="#,##0.0"/>
    <numFmt numFmtId="170" formatCode="0.0"/>
    <numFmt numFmtId="171" formatCode="#,##0 km"/>
    <numFmt numFmtId="172" formatCode="0.0 min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047857"/>
      <sz val="10"/>
    </font>
    <font>
      <name val="Calibri"/>
      <b val="1"/>
      <color rgb="00475569"/>
      <sz val="9"/>
    </font>
    <font>
      <name val="Calibri"/>
      <b val="1"/>
      <color rgb="00111827"/>
      <sz val="18"/>
    </font>
    <font>
      <name val="Calibri"/>
      <i val="1"/>
      <color rgb="0064748B"/>
      <sz val="8"/>
    </font>
    <font>
      <name val="Calibri"/>
      <b val="1"/>
      <color rgb="00FFFFFF"/>
      <sz val="12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0">
    <fill>
      <patternFill/>
    </fill>
    <fill>
      <patternFill patternType="gray125"/>
    </fill>
    <fill>
      <patternFill patternType="solid">
        <fgColor rgb="00111827"/>
        <bgColor rgb="00111827"/>
      </patternFill>
    </fill>
    <fill>
      <patternFill patternType="solid">
        <fgColor rgb="001F2937"/>
        <bgColor rgb="001F2937"/>
      </patternFill>
    </fill>
    <fill>
      <patternFill patternType="solid">
        <fgColor rgb="00374151"/>
        <bgColor rgb="00374151"/>
      </patternFill>
    </fill>
    <fill>
      <patternFill patternType="solid">
        <fgColor rgb="00F3F4F6"/>
        <bgColor rgb="00F3F4F6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111827"/>
      </top>
      <bottom style="thin">
        <color rgb="00CBD5E1"/>
      </bottom>
    </border>
    <border>
      <left/>
      <right/>
      <top style="medium">
        <color rgb="00111827"/>
      </top>
      <bottom/>
      <diagonal/>
    </border>
    <border>
      <left/>
      <right style="thin">
        <color rgb="00CBD5E1"/>
      </right>
      <top style="medium">
        <color rgb="00111827"/>
      </top>
      <bottom/>
      <diagonal/>
    </border>
    <border>
      <left/>
      <right style="thin">
        <color rgb="00CBD5E1"/>
      </right>
      <top style="medium">
        <color rgb="00111827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7" fillId="7" borderId="2" applyAlignment="1" pivotButton="0" quotePrefix="0" xfId="0">
      <alignment horizontal="center" vertical="center"/>
    </xf>
    <xf numFmtId="0" fontId="0" fillId="0" borderId="2" pivotButton="0" quotePrefix="0" xfId="0"/>
    <xf numFmtId="164" fontId="8" fillId="7" borderId="2" applyAlignment="1" pivotButton="0" quotePrefix="0" xfId="0">
      <alignment horizontal="center" vertical="center"/>
    </xf>
    <xf numFmtId="165" fontId="8" fillId="7" borderId="2" applyAlignment="1" pivotButton="0" quotePrefix="0" xfId="0">
      <alignment horizontal="center" vertical="center"/>
    </xf>
    <xf numFmtId="166" fontId="8" fillId="7" borderId="2" applyAlignment="1" pivotButton="0" quotePrefix="0" xfId="0">
      <alignment horizontal="center" vertical="center"/>
    </xf>
    <xf numFmtId="167" fontId="8" fillId="7" borderId="2" applyAlignment="1" pivotButton="0" quotePrefix="0" xfId="0">
      <alignment horizontal="center" vertical="center"/>
    </xf>
    <xf numFmtId="0" fontId="9" fillId="7" borderId="2" applyAlignment="1" pivotButton="0" quotePrefix="0" xfId="0">
      <alignment horizontal="center" vertical="center"/>
    </xf>
    <xf numFmtId="168" fontId="8" fillId="7" borderId="2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169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9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4" fillId="0" borderId="1" pivotButton="0" quotePrefix="0" xfId="0"/>
    <xf numFmtId="169" fontId="4" fillId="0" borderId="1" pivotButton="0" quotePrefix="0" xfId="0"/>
    <xf numFmtId="165" fontId="4" fillId="0" borderId="1" pivotButton="0" quotePrefix="0" xfId="0"/>
    <xf numFmtId="170" fontId="5" fillId="6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0" fontId="0" fillId="0" borderId="1" pivotButton="0" quotePrefix="0" xfId="0"/>
    <xf numFmtId="166" fontId="0" fillId="0" borderId="1" pivotButton="0" quotePrefix="0" xfId="0"/>
    <xf numFmtId="0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165" fontId="0" fillId="0" borderId="1" pivotButton="0" quotePrefix="0" xfId="0"/>
    <xf numFmtId="171" fontId="0" fillId="0" borderId="1" pivotButton="0" quotePrefix="0" xfId="0"/>
    <xf numFmtId="170" fontId="0" fillId="0" borderId="1" pivotButton="0" quotePrefix="0" xfId="0"/>
    <xf numFmtId="3" fontId="0" fillId="0" borderId="1" pivotButton="0" quotePrefix="0" xfId="0"/>
    <xf numFmtId="172" fontId="0" fillId="0" borderId="1" pivotButton="0" quotePrefix="0" xfId="0"/>
    <xf numFmtId="0" fontId="0" fillId="0" borderId="5" pivotButton="0" quotePrefix="0" xfId="0"/>
    <xf numFmtId="164" fontId="8" fillId="7" borderId="2" applyAlignment="1" pivotButton="0" quotePrefix="0" xfId="0">
      <alignment horizontal="center" vertical="center"/>
    </xf>
    <xf numFmtId="165" fontId="8" fillId="7" borderId="2" applyAlignment="1" pivotButton="0" quotePrefix="0" xfId="0">
      <alignment horizontal="center" vertical="center"/>
    </xf>
    <xf numFmtId="166" fontId="8" fillId="7" borderId="2" applyAlignment="1" pivotButton="0" quotePrefix="0" xfId="0">
      <alignment horizontal="center" vertical="center"/>
    </xf>
    <xf numFmtId="167" fontId="8" fillId="7" borderId="2" applyAlignment="1" pivotButton="0" quotePrefix="0" xfId="0">
      <alignment horizontal="center" vertical="center"/>
    </xf>
    <xf numFmtId="168" fontId="8" fillId="7" borderId="2" applyAlignment="1" pivotButton="0" quotePrefix="0" xfId="0">
      <alignment horizontal="center" vertical="center"/>
    </xf>
    <xf numFmtId="169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9" fontId="4" fillId="0" borderId="1" pivotButton="0" quotePrefix="0" xfId="0"/>
    <xf numFmtId="165" fontId="4" fillId="0" borderId="1" pivotButton="0" quotePrefix="0" xfId="0"/>
    <xf numFmtId="0" fontId="11" fillId="0" borderId="0" pivotButton="0" quotePrefix="0" xfId="0"/>
    <xf numFmtId="0" fontId="12" fillId="8" borderId="10" applyAlignment="1" pivotButton="0" quotePrefix="0" xfId="0">
      <alignment horizontal="center" vertical="center"/>
    </xf>
    <xf numFmtId="0" fontId="13" fillId="9" borderId="10" applyAlignment="1" pivotButton="0" quotePrefix="0" xfId="0">
      <alignment horizontal="center" vertical="center"/>
    </xf>
    <xf numFmtId="2" fontId="12" fillId="9" borderId="10" applyAlignment="1" pivotButton="0" quotePrefix="0" xfId="0">
      <alignment horizontal="right" vertical="center"/>
    </xf>
    <xf numFmtId="0" fontId="13" fillId="9" borderId="10" applyAlignment="1" pivotButton="0" quotePrefix="0" xfId="0">
      <alignment horizontal="left" vertical="center"/>
    </xf>
    <xf numFmtId="170" fontId="12" fillId="9" borderId="10" applyAlignment="1" pivotButton="0" quotePrefix="0" xfId="0">
      <alignment horizontal="right" vertical="center"/>
    </xf>
    <xf numFmtId="170" fontId="5" fillId="6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0" fontId="0" fillId="0" borderId="8" pivotButton="0" quotePrefix="0" xfId="0"/>
    <xf numFmtId="0" fontId="0" fillId="0" borderId="9" pivotButton="0" quotePrefix="0" xfId="0"/>
    <xf numFmtId="166" fontId="0" fillId="0" borderId="1" pivotButton="0" quotePrefix="0" xfId="0"/>
    <xf numFmtId="165" fontId="0" fillId="0" borderId="1" pivotButton="0" quotePrefix="0" xfId="0"/>
    <xf numFmtId="171" fontId="0" fillId="0" borderId="1" pivotButton="0" quotePrefix="0" xfId="0"/>
    <xf numFmtId="170" fontId="0" fillId="0" borderId="1" pivotButton="0" quotePrefix="0" xfId="0"/>
    <xf numFmtId="172" fontId="0" fillId="0" borderId="1" pivotButton="0" quotePrefix="0" xfId="0"/>
    <xf numFmtId="3" fontId="12" fillId="9" borderId="10" applyAlignment="1" pivotButton="0" quotePrefix="0" xfId="0">
      <alignment horizontal="right" vertical="center"/>
    </xf>
    <xf numFmtId="169" fontId="12" fillId="9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Daily Fleet Distance by Vehicle Class (km)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Fleet Telematics Dash'!C14</f>
            </strRef>
          </tx>
          <spPr>
            <a:ln>
              <a:prstDash val="solid"/>
            </a:ln>
          </spPr>
          <cat>
            <numRef>
              <f>'Executive Fleet Telematics Dash'!$B$15:$B$19</f>
            </numRef>
          </cat>
          <val>
            <numRef>
              <f>'Executive Fleet Telematics Dash'!$C$15:$C$19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Vehicle Class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Kilometers (km)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Fleet Distance Travel Share %</a:t>
            </a:r>
          </a:p>
        </rich>
      </tx>
    </title>
    <plotArea>
      <pieChart>
        <varyColors val="1"/>
        <ser>
          <idx val="0"/>
          <order val="0"/>
          <tx>
            <strRef>
              <f>'Executive Fleet Telematics Dash'!C14</f>
            </strRef>
          </tx>
          <spPr>
            <a:ln>
              <a:prstDash val="solid"/>
            </a:ln>
          </spPr>
          <cat>
            <numRef>
              <f>'Executive Fleet Telematics Dash'!$B$15:$B$19</f>
            </numRef>
          </cat>
          <val>
            <numRef>
              <f>'Executive Fleet Telematics Dash'!$C$15:$C$19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Connected Fleet Fuel Efficiency &amp; Safety Score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Fleet Telematics Dash'!C49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Fleet Telematics Dash'!$B$50:$B$55</f>
            </numRef>
          </cat>
          <val>
            <numRef>
              <f>'Executive Fleet Telematics Dash'!$C$50:$C$55</f>
            </numRef>
          </val>
        </ser>
        <ser>
          <idx val="1"/>
          <order val="1"/>
          <tx>
            <strRef>
              <f>'Executive Fleet Telematics Dash'!D49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Fleet Telematics Dash'!$B$50:$B$55</f>
            </numRef>
          </cat>
          <val>
            <numRef>
              <f>'Executive Fleet Telematics Dash'!$D$50:$D$55</f>
            </numRef>
          </val>
        </ser>
        <ser>
          <idx val="2"/>
          <order val="2"/>
          <tx>
            <strRef>
              <f>'Executive Fleet Telematics Dash'!E49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Fleet Telematics Dash'!$B$50:$B$55</f>
            </numRef>
          </cat>
          <val>
            <numRef>
              <f>'Executive Fleet Telematics Dash'!$E$50:$E$55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Index Score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Fleet Telematics &amp; ADAS Safety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Fleet Telematics Dash'!H49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Fleet Telematics Dash'!$G$50:$G$55</f>
            </numRef>
          </cat>
          <val>
            <numRef>
              <f>'Executive Fleet Telematics Dash'!$H$50:$H$55</f>
            </numRef>
          </val>
        </ser>
        <ser>
          <idx val="1"/>
          <order val="1"/>
          <tx>
            <strRef>
              <f>'Executive Fleet Telematics Dash'!I49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Fleet Telematics Dash'!$G$50:$G$55</f>
            </numRef>
          </cat>
          <val>
            <numRef>
              <f>'Executive Fleet Telematics Dash'!$I$50:$I$55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Monthly Fleet Kilometers Driven vs Fuel Efficiency Index (km/L)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Fleet Telematics Dash'!C73</f>
            </strRef>
          </tx>
          <spPr>
            <a:ln>
              <a:prstDash val="solid"/>
            </a:ln>
          </spPr>
          <cat>
            <numRef>
              <f>'Executive Fleet Telematics Dash'!$B$74:$B$79</f>
            </numRef>
          </cat>
          <val>
            <numRef>
              <f>'Executive Fleet Telematics Dash'!$C$74:$C$79</f>
            </numRef>
          </val>
        </ser>
        <ser>
          <idx val="1"/>
          <order val="1"/>
          <tx>
            <strRef>
              <f>'Executive Fleet Telematics Dash'!D73</f>
            </strRef>
          </tx>
          <spPr>
            <a:ln>
              <a:prstDash val="solid"/>
            </a:ln>
          </spPr>
          <cat>
            <numRef>
              <f>'Executive Fleet Telematics Dash'!$B$74:$B$79</f>
            </numRef>
          </cat>
          <val>
            <numRef>
              <f>'Executive Fleet Telematics Dash'!$D$74:$D$79</f>
            </numRef>
          </val>
        </ser>
        <ser>
          <idx val="2"/>
          <order val="2"/>
          <tx>
            <strRef>
              <f>'Executive Fleet Telematics Dash'!E73</f>
            </strRef>
          </tx>
          <spPr>
            <a:ln>
              <a:prstDash val="solid"/>
            </a:ln>
          </spPr>
          <cat>
            <numRef>
              <f>'Executive Fleet Telematics Dash'!$B$74:$B$79</f>
            </numRef>
          </cat>
          <val>
            <numRef>
              <f>'Executive Fleet Telematics Dash'!$E$74:$E$79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Fleet Operational State Distribution Over 24-Hour Cycle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Fleet Telematics Dash'!H73</f>
            </strRef>
          </tx>
          <spPr>
            <a:ln>
              <a:prstDash val="solid"/>
            </a:ln>
          </spPr>
          <cat>
            <numRef>
              <f>'Executive Fleet Telematics Dash'!$G$74:$G$79</f>
            </numRef>
          </cat>
          <val>
            <numRef>
              <f>'Executive Fleet Telematics Dash'!$H$74:$H$79</f>
            </numRef>
          </val>
        </ser>
        <ser>
          <idx val="1"/>
          <order val="1"/>
          <tx>
            <strRef>
              <f>'Executive Fleet Telematics Dash'!I73</f>
            </strRef>
          </tx>
          <spPr>
            <a:ln>
              <a:prstDash val="solid"/>
            </a:ln>
          </spPr>
          <cat>
            <numRef>
              <f>'Executive Fleet Telematics Dash'!$G$74:$G$79</f>
            </numRef>
          </cat>
          <val>
            <numRef>
              <f>'Executive Fleet Telematics Dash'!$I$74:$I$79</f>
            </numRef>
          </val>
        </ser>
        <ser>
          <idx val="2"/>
          <order val="2"/>
          <tx>
            <strRef>
              <f>'Executive Fleet Telematics Dash'!J73</f>
            </strRef>
          </tx>
          <spPr>
            <a:ln>
              <a:prstDash val="solid"/>
            </a:ln>
          </spPr>
          <cat>
            <numRef>
              <f>'Executive Fleet Telematics Dash'!$G$74:$G$79</f>
            </numRef>
          </cat>
          <val>
            <numRef>
              <f>'Executive Fleet Telematics Dash'!$J$74:$J$79</f>
            </numRef>
          </val>
        </ser>
        <ser>
          <idx val="3"/>
          <order val="3"/>
          <tx>
            <strRef>
              <f>'Executive Fleet Telematics Dash'!K73</f>
            </strRef>
          </tx>
          <spPr>
            <a:ln>
              <a:prstDash val="solid"/>
            </a:ln>
          </spPr>
          <cat>
            <numRef>
              <f>'Executive Fleet Telematics Dash'!$G$74:$G$79</f>
            </numRef>
          </cat>
          <val>
            <numRef>
              <f>'Executive Fleet Telematics Dash'!$K$74:$K$79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22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22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54" customWidth="1" min="3" max="3"/>
    <col width="26" customWidth="1" min="4" max="4"/>
  </cols>
  <sheetData>
    <row r="2">
      <c r="B2" s="1" t="inlineStr">
        <is>
          <t>CONNECTED VEHICLE, EV BATTERY &amp; FLEET TELEMATICS</t>
        </is>
      </c>
    </row>
    <row r="3">
      <c r="B3" s="2" t="inlineStr">
        <is>
          <t>Automotive IoT Architecture, Telematics Protocol &amp; Sheet Navigation Index</t>
        </is>
      </c>
    </row>
    <row r="5">
      <c r="B5" s="3" t="inlineStr">
        <is>
          <t>Sheet Name</t>
        </is>
      </c>
      <c r="C5" s="3" t="inlineStr">
        <is>
          <t>Connected Fleet &amp; Telematics Domain</t>
        </is>
      </c>
      <c r="D5" s="3" t="inlineStr">
        <is>
          <t>Operational Custodian</t>
        </is>
      </c>
    </row>
    <row r="6">
      <c r="B6" s="4" t="inlineStr">
        <is>
          <t>Executive Fleet Telematics Dash</t>
        </is>
      </c>
      <c r="C6" s="5" t="inlineStr">
        <is>
          <t>Unified 8-KPI executive mission control, battery health, safety &amp; maintenance</t>
        </is>
      </c>
      <c r="D6" s="5" t="inlineStr">
        <is>
          <t>VP Fleet Operations / Head of Transport IoT</t>
        </is>
      </c>
    </row>
    <row r="7">
      <c r="B7" s="6" t="inlineStr">
        <is>
          <t>Fleet Real-Time GPS Tracking</t>
        </is>
      </c>
      <c r="C7" s="7" t="inlineStr">
        <is>
          <t>Real-time location, ignition state, speed, heading &amp; geofence status across fleet</t>
        </is>
      </c>
      <c r="D7" s="7" t="inlineStr">
        <is>
          <t>Fleet Dispatch &amp; Control Center Officers</t>
        </is>
      </c>
    </row>
    <row r="8">
      <c r="B8" s="4" t="inlineStr">
        <is>
          <t>EV Battery Health SoC &amp; SoH</t>
        </is>
      </c>
      <c r="C8" s="5" t="inlineStr">
        <is>
          <t>Electric vehicle battery State of Charge (SoC), State of Health (SoH) &amp; thermal</t>
        </is>
      </c>
      <c r="D8" s="5" t="inlineStr">
        <is>
          <t>EV Engineering &amp; Battery Lifecycle Lead</t>
        </is>
      </c>
    </row>
    <row r="9">
      <c r="B9" s="6" t="inlineStr">
        <is>
          <t>CAN-Bus Telemetry &amp; Diagnostics</t>
        </is>
      </c>
      <c r="C9" s="7" t="inlineStr">
        <is>
          <t>On-board diagnostics (OBD-II / J1939), DTC trouble codes, engine RPM &amp; oil</t>
        </is>
      </c>
      <c r="D9" s="7" t="inlineStr">
        <is>
          <t>Vehicle Maintenance &amp; Workshop Lead</t>
        </is>
      </c>
    </row>
    <row r="10">
      <c r="B10" s="4" t="inlineStr">
        <is>
          <t>Driver Safety &amp; Harsh Behavior</t>
        </is>
      </c>
      <c r="C10" s="5" t="inlineStr">
        <is>
          <t>Harsh braking, aggressive acceleration, speeding events &amp; driver safety score</t>
        </is>
      </c>
      <c r="D10" s="5" t="inlineStr">
        <is>
          <t>Safety, Compliance &amp; Training Manager</t>
        </is>
      </c>
    </row>
    <row r="11">
      <c r="B11" s="6" t="inlineStr">
        <is>
          <t>OTA Firmware &amp; ECUs Dispatch</t>
        </is>
      </c>
      <c r="C11" s="7" t="inlineStr">
        <is>
          <t>Over-The-Air firmware updates across electronic control units (ECUs) &amp; campaigns</t>
        </is>
      </c>
      <c r="D11" s="7" t="inlineStr">
        <is>
          <t>Connected Vehicle Software Engineers</t>
        </is>
      </c>
    </row>
    <row r="12">
      <c r="B12" s="4" t="inlineStr">
        <is>
          <t>Predictive Maintenance &amp; Parts</t>
        </is>
      </c>
      <c r="C12" s="5" t="inlineStr">
        <is>
          <t>Remaining useful life (RUL) estimation for brakes, tires, fluids &amp; scheduling</t>
        </is>
      </c>
      <c r="D12" s="5" t="inlineStr">
        <is>
          <t>Preventive Maintenance PMO</t>
        </is>
      </c>
    </row>
    <row r="13">
      <c r="B13" s="6" t="inlineStr">
        <is>
          <t>Route Optimization &amp; Geofence</t>
        </is>
      </c>
      <c r="C13" s="7" t="inlineStr">
        <is>
          <t>AI route dispatch, dynamic traffic avoidance, waypoint sequencing &amp; geofence breaches</t>
        </is>
      </c>
      <c r="D13" s="7" t="inlineStr">
        <is>
          <t>Logistics Routing &amp; Operations Planner</t>
        </is>
      </c>
    </row>
    <row r="14">
      <c r="B14" s="4" t="inlineStr">
        <is>
          <t>Fuel &amp; Energy Consumption Log</t>
        </is>
      </c>
      <c r="C14" s="5" t="inlineStr">
        <is>
          <t>kWh/100km efficiency, diesel consumption, idling loss &amp; fuel siphoning flags</t>
        </is>
      </c>
      <c r="D14" s="5" t="inlineStr">
        <is>
          <t>Energy FinOps &amp; Fuel Control Manager</t>
        </is>
      </c>
    </row>
    <row r="15">
      <c r="B15" s="6" t="inlineStr">
        <is>
          <t>Connected Vehicle V2X &amp; ADAS</t>
        </is>
      </c>
      <c r="C15" s="7" t="inlineStr">
        <is>
          <t>Vehicle-to-Everything (V2X), forward collision warning &amp; lane departure ADAS</t>
        </is>
      </c>
      <c r="D15" s="7" t="inlineStr">
        <is>
          <t>Autonomous Drive &amp; ADAS Safety Team</t>
        </is>
      </c>
    </row>
    <row r="16">
      <c r="B16" s="4" t="inlineStr">
        <is>
          <t>Fleet Cyber Security ISO 21434</t>
        </is>
      </c>
      <c r="C16" s="5" t="inlineStr">
        <is>
          <t>Automotive cybersecurity management (CSMS), CAN-bus injection &amp; key theft</t>
        </is>
      </c>
      <c r="D16" s="5" t="inlineStr">
        <is>
          <t>Automotive Product Security Officer</t>
        </is>
      </c>
    </row>
    <row r="17">
      <c r="B17" s="6" t="inlineStr">
        <is>
          <t>Cold Chain Cargo IoT Telemetry</t>
        </is>
      </c>
      <c r="C17" s="7" t="inlineStr">
        <is>
          <t>Refrigerated trailer multi-zone temperature probes, door open alerts &amp; spoilage</t>
        </is>
      </c>
      <c r="D17" s="7" t="inlineStr">
        <is>
          <t>Cold Chain Logistics Quality Director</t>
        </is>
      </c>
    </row>
    <row r="18">
      <c r="B18" s="4" t="inlineStr">
        <is>
          <t>Strategic Fleet IoT Scorecard</t>
        </is>
      </c>
      <c r="C18" s="5" t="inlineStr">
        <is>
          <t>Quarterly executive performance vs FY2026 fleet electrification &amp; cost targets</t>
        </is>
      </c>
      <c r="D18" s="5" t="inlineStr">
        <is>
          <t>Board of Directors / Chief Supply Chain Officer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7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2">
      <c r="B2" s="1" t="inlineStr">
        <is>
          <t>CONNECTED VEHICLE, EV BATTERY &amp; FLEET TELEMATICS MISSION CONTROL</t>
        </is>
      </c>
    </row>
    <row r="3">
      <c r="B3" s="2" t="inlineStr">
        <is>
          <t>Unified Executive Mission Control • Real-Time GPS, EV Battery BMS, CAN Diagnostics, ADAS &amp; Cold-Chain IoT</t>
        </is>
      </c>
    </row>
    <row r="5">
      <c r="B5" s="8" t="inlineStr">
        <is>
          <t>ACTIVE FLEET VEHICLES</t>
        </is>
      </c>
      <c r="C5" s="41" t="n"/>
      <c r="D5" s="8" t="inlineStr">
        <is>
          <t>FLEET BATTERY SOH</t>
        </is>
      </c>
      <c r="E5" s="41" t="n"/>
      <c r="F5" s="8" t="inlineStr">
        <is>
          <t>TOTAL DAILY DISTANCE</t>
        </is>
      </c>
      <c r="G5" s="41" t="n"/>
      <c r="H5" s="8" t="inlineStr">
        <is>
          <t>DRIVER SAFETY SCORE</t>
        </is>
      </c>
      <c r="I5" s="41" t="n"/>
    </row>
    <row r="6">
      <c r="B6" s="42">
        <f>COUNTA('Fleet Real-Time GPS Tracking'!B5:B11)</f>
        <v/>
      </c>
      <c r="C6" s="41" t="n"/>
      <c r="D6" s="43">
        <f>'EV Battery Health SoC &amp; SoH'!F10</f>
        <v/>
      </c>
      <c r="E6" s="41" t="n"/>
      <c r="F6" s="44">
        <f>'Fleet Real-Time GPS Tracking'!H12</f>
        <v/>
      </c>
      <c r="G6" s="41" t="n"/>
      <c r="H6" s="45">
        <f>'Driver Safety &amp; Harsh Behavior'!H11</f>
        <v/>
      </c>
      <c r="I6" s="41" t="n"/>
    </row>
    <row r="7">
      <c r="B7" s="14" t="inlineStr">
        <is>
          <t>Connected Units</t>
        </is>
      </c>
      <c r="C7" s="41" t="n"/>
      <c r="D7" s="14" t="inlineStr">
        <is>
          <t>Average Battery Health</t>
        </is>
      </c>
      <c r="E7" s="41" t="n"/>
      <c r="F7" s="14" t="inlineStr">
        <is>
          <t>Tracked Distance Today</t>
        </is>
      </c>
      <c r="G7" s="41" t="n"/>
      <c r="H7" s="14" t="inlineStr">
        <is>
          <t>Telematics Behavior</t>
        </is>
      </c>
      <c r="I7" s="41" t="n"/>
    </row>
    <row r="9">
      <c r="B9" s="8" t="inlineStr">
        <is>
          <t>PREDICTIVE SAVINGS</t>
        </is>
      </c>
      <c r="C9" s="41" t="n"/>
      <c r="D9" s="8" t="inlineStr">
        <is>
          <t>DISPATCH ON-TIME SLA</t>
        </is>
      </c>
      <c r="E9" s="41" t="n"/>
      <c r="F9" s="8" t="inlineStr">
        <is>
          <t>COLD-CHAIN ACCURACY</t>
        </is>
      </c>
      <c r="G9" s="41" t="n"/>
      <c r="H9" s="8" t="inlineStr">
        <is>
          <t>OTA SUCCESS FLASH</t>
        </is>
      </c>
      <c r="I9" s="41" t="n"/>
    </row>
    <row r="10">
      <c r="B10" s="46">
        <f>'Predictive Maintenance &amp; Parts'!H9</f>
        <v/>
      </c>
      <c r="C10" s="41" t="n"/>
      <c r="D10" s="43">
        <f>'Route Optimization &amp; Geofence'!H9</f>
        <v/>
      </c>
      <c r="E10" s="41" t="n"/>
      <c r="F10" s="43">
        <f>'Cold Chain Cargo IoT Telemetry'!H9</f>
        <v/>
      </c>
      <c r="G10" s="41" t="n"/>
      <c r="H10" s="43">
        <f>'OTA Firmware &amp; ECUs Dispatch'!G9</f>
        <v/>
      </c>
      <c r="I10" s="41" t="n"/>
    </row>
    <row r="11">
      <c r="B11" s="14" t="inlineStr">
        <is>
          <t>Unplanned Downtime Cut</t>
        </is>
      </c>
      <c r="C11" s="41" t="n"/>
      <c r="D11" s="14" t="inlineStr">
        <is>
          <t>AI Optimized Routing</t>
        </is>
      </c>
      <c r="E11" s="41" t="n"/>
      <c r="F11" s="14" t="inlineStr">
        <is>
          <t>Reefer Temp Compliance</t>
        </is>
      </c>
      <c r="G11" s="41" t="n"/>
      <c r="H11" s="14" t="inlineStr">
        <is>
          <t>Firmware Flash Rate</t>
        </is>
      </c>
      <c r="I11" s="41" t="n"/>
    </row>
    <row r="13">
      <c r="B13" s="16" t="inlineStr">
        <is>
          <t>FLEET VEHICLE COMPOSITION &amp; TRAVEL DISTANCE</t>
        </is>
      </c>
      <c r="F13" s="16" t="inlineStr">
        <is>
          <t>CONNECTED VEHICLE OPERATIONAL WATCHLIST</t>
        </is>
      </c>
    </row>
    <row r="14">
      <c r="B14" s="3" t="inlineStr">
        <is>
          <t>Vehicle Class</t>
        </is>
      </c>
      <c r="C14" s="3" t="inlineStr">
        <is>
          <t>Daily Km Traveled</t>
        </is>
      </c>
      <c r="D14" s="3" t="inlineStr">
        <is>
          <t>Distance Share %</t>
        </is>
      </c>
      <c r="F14" s="3" t="inlineStr">
        <is>
          <t>Telematics Subsystem</t>
        </is>
      </c>
      <c r="G14" s="3" t="inlineStr">
        <is>
          <t>Current Operating Metric</t>
        </is>
      </c>
      <c r="H14" s="3" t="inlineStr">
        <is>
          <t>Target Operasional SLA</t>
        </is>
      </c>
      <c r="I14" s="3" t="inlineStr">
        <is>
          <t>Status Armada</t>
        </is>
      </c>
    </row>
    <row r="15">
      <c r="B15" s="6" t="inlineStr">
        <is>
          <t>Electric Passenger (EV)</t>
        </is>
      </c>
      <c r="C15" s="47" t="n">
        <v>392</v>
      </c>
      <c r="D15" s="48">
        <f>C15/C20</f>
        <v/>
      </c>
      <c r="F15" s="6" t="inlineStr">
        <is>
          <t>Pelacakan GPS Real-Time</t>
        </is>
      </c>
      <c r="G15" s="19">
        <f>'Fleet Real-Time GPS Tracking'!H12 &amp; ' km'</f>
        <v/>
      </c>
      <c r="H15" s="19" t="inlineStr">
        <is>
          <t>100% Signal Online</t>
        </is>
      </c>
      <c r="I15" s="20">
        <f>'Fleet Real-Time GPS Tracking'!J5</f>
        <v/>
      </c>
    </row>
    <row r="16">
      <c r="B16" s="4" t="inlineStr">
        <is>
          <t>Heavy Freight Trucks</t>
        </is>
      </c>
      <c r="C16" s="49" t="n">
        <v>550</v>
      </c>
      <c r="D16" s="50">
        <f>C16/C20</f>
        <v/>
      </c>
      <c r="F16" s="4" t="inlineStr">
        <is>
          <t>Kesehatan Baterai EV (SoH)</t>
        </is>
      </c>
      <c r="G16" s="23">
        <f>'EV Battery Health SoC &amp; SoH'!F10</f>
        <v/>
      </c>
      <c r="H16" s="23" t="inlineStr">
        <is>
          <t>SoH &gt; 95.0%</t>
        </is>
      </c>
      <c r="I16" s="24">
        <f>'EV Battery Health SoC &amp; SoH'!J5</f>
        <v/>
      </c>
    </row>
    <row r="17">
      <c r="B17" s="6" t="inlineStr">
        <is>
          <t>Commercial Vans</t>
        </is>
      </c>
      <c r="C17" s="47" t="n">
        <v>112</v>
      </c>
      <c r="D17" s="48">
        <f>C17/C20</f>
        <v/>
      </c>
      <c r="F17" s="6" t="inlineStr">
        <is>
          <t>Diagnostik CAN-Bus J1939</t>
        </is>
      </c>
      <c r="G17" s="19">
        <f>COUNTA('CAN-Bus Telemetry &amp; Diagnostics'!B5:B8) &amp; ' Unit'</f>
        <v/>
      </c>
      <c r="H17" s="19" t="inlineStr">
        <is>
          <t>Zero Critical DTC</t>
        </is>
      </c>
      <c r="I17" s="20">
        <f>'CAN-Bus Telemetry &amp; Diagnostics'!J5</f>
        <v/>
      </c>
    </row>
    <row r="18">
      <c r="B18" s="4" t="inlineStr">
        <is>
          <t>Reefer Cold Chain</t>
        </is>
      </c>
      <c r="C18" s="49" t="n">
        <v>280</v>
      </c>
      <c r="D18" s="50">
        <f>C18/C20</f>
        <v/>
      </c>
      <c r="F18" s="4" t="inlineStr">
        <is>
          <t>Perilaku Pengemudi Aman</t>
        </is>
      </c>
      <c r="G18" s="23">
        <f>'Driver Safety &amp; Harsh Behavior'!H11 &amp; ' Poin'</f>
        <v/>
      </c>
      <c r="H18" s="23" t="inlineStr">
        <is>
          <t>Skor &gt; 90.0</t>
        </is>
      </c>
      <c r="I18" s="24">
        <f>'Driver Safety &amp; Harsh Behavior'!J5</f>
        <v/>
      </c>
    </row>
    <row r="19">
      <c r="B19" s="6" t="inlineStr">
        <is>
          <t>Regional Distribution</t>
        </is>
      </c>
      <c r="C19" s="47" t="n">
        <v>185</v>
      </c>
      <c r="D19" s="48">
        <f>C19/C20</f>
        <v/>
      </c>
      <c r="F19" s="6" t="inlineStr">
        <is>
          <t>Kampanye Flash OTA ECUs</t>
        </is>
      </c>
      <c r="G19" s="19">
        <f>'OTA Firmware &amp; ECUs Dispatch'!G9</f>
        <v/>
      </c>
      <c r="H19" s="19" t="inlineStr">
        <is>
          <t>Success &gt; 99.5%</t>
        </is>
      </c>
      <c r="I19" s="20">
        <f>'OTA Firmware &amp; ECUs Dispatch'!J5</f>
        <v/>
      </c>
    </row>
    <row r="20">
      <c r="B20" s="25" t="inlineStr">
        <is>
          <t>TOTAL KILOMETERS</t>
        </is>
      </c>
      <c r="C20" s="51">
        <f>SUM(C15:C19)</f>
        <v/>
      </c>
      <c r="D20" s="52">
        <f>SUM(D15:D19)</f>
        <v/>
      </c>
      <c r="F20" s="4" t="inlineStr">
        <is>
          <t>Prediksi Servis &amp; Suku Cadang</t>
        </is>
      </c>
      <c r="G20" s="23">
        <f>'Predictive Maintenance &amp; Parts'!H9</f>
        <v/>
      </c>
      <c r="H20" s="23" t="inlineStr">
        <is>
          <t>Zero Mogok di Jalan</t>
        </is>
      </c>
      <c r="I20" s="24">
        <f>'Predictive Maintenance &amp; Parts'!J5</f>
        <v/>
      </c>
    </row>
    <row r="21">
      <c r="F21" s="6" t="inlineStr">
        <is>
          <t>Optimasi Rute Logistik</t>
        </is>
      </c>
      <c r="G21" s="19">
        <f>'Route Optimization &amp; Geofence'!G9 &amp; ' Hemat'</f>
        <v/>
      </c>
      <c r="H21" s="19" t="inlineStr">
        <is>
          <t>100% In-Geofence</t>
        </is>
      </c>
      <c r="I21" s="20">
        <f>'Route Optimization &amp; Geofence'!J5</f>
        <v/>
      </c>
    </row>
    <row r="22">
      <c r="F22" s="4" t="inlineStr">
        <is>
          <t>Efisiensi Energi B35 &amp; EV</t>
        </is>
      </c>
      <c r="G22" s="23">
        <f>COUNTA('Fuel &amp; Energy Consumption Log'!B5:B8) &amp; ' Segmen'</f>
        <v/>
      </c>
      <c r="H22" s="23" t="inlineStr">
        <is>
          <t>Zero Fuel Siphoning</t>
        </is>
      </c>
      <c r="I22" s="24">
        <f>'Fuel &amp; Energy Consumption Log'!J5</f>
        <v/>
      </c>
    </row>
    <row r="23">
      <c r="F23" s="6" t="inlineStr">
        <is>
          <t>Penghindaran Tabrakan ADAS</t>
        </is>
      </c>
      <c r="G23" s="19">
        <f>COUNTA('Connected Vehicle V2X &amp; ADAS'!B5:B8) &amp; ' Sensor'</f>
        <v/>
      </c>
      <c r="H23" s="19" t="inlineStr">
        <is>
          <t>Active AEB Protection</t>
        </is>
      </c>
      <c r="I23" s="20">
        <f>'Connected Vehicle V2X &amp; ADAS'!J5</f>
        <v/>
      </c>
    </row>
    <row r="24">
      <c r="F24" s="4" t="inlineStr">
        <is>
          <t>Siber Otomotif ISO 21434</t>
        </is>
      </c>
      <c r="G24" s="23">
        <f>COUNTA('Fleet Cyber Security ISO 21434'!B5:B8) &amp; ' Gateways'</f>
        <v/>
      </c>
      <c r="H24" s="23" t="inlineStr">
        <is>
          <t>Zero CAN-Bus Injections</t>
        </is>
      </c>
      <c r="I24" s="24">
        <f>'Fleet Cyber Security ISO 21434'!J5</f>
        <v/>
      </c>
    </row>
    <row r="48">
      <c r="B48" s="53" t="inlineStr">
        <is>
          <t>Monthly Connected Fleet Fuel Efficiency &amp; Safety Score (%)</t>
        </is>
      </c>
      <c r="G48" s="53" t="inlineStr">
        <is>
          <t>Fleet Telematics &amp; ADAS Safety Index</t>
        </is>
      </c>
    </row>
    <row r="49">
      <c r="B49" s="54" t="inlineStr">
        <is>
          <t>Month</t>
        </is>
      </c>
      <c r="C49" s="54" t="inlineStr">
        <is>
          <t>Target Safety Score %</t>
        </is>
      </c>
      <c r="D49" s="54" t="inlineStr">
        <is>
          <t>Actual Fleet Safety %</t>
        </is>
      </c>
      <c r="E49" s="54" t="inlineStr">
        <is>
          <t>Telematics Ping Uptime %</t>
        </is>
      </c>
      <c r="G49" s="54" t="inlineStr">
        <is>
          <t>Operational Capability Pillar</t>
        </is>
      </c>
      <c r="H49" s="54" t="inlineStr">
        <is>
          <t>Benchmark</t>
        </is>
      </c>
      <c r="I49" s="54" t="inlineStr">
        <is>
          <t>Current Attainment</t>
        </is>
      </c>
    </row>
    <row r="50">
      <c r="B50" s="55" t="inlineStr">
        <is>
          <t>May</t>
        </is>
      </c>
      <c r="C50" s="56" t="n">
        <v>88</v>
      </c>
      <c r="D50" s="56" t="n">
        <v>89.5</v>
      </c>
      <c r="E50" s="56" t="n">
        <v>98.09999999999999</v>
      </c>
      <c r="G50" s="57" t="inlineStr">
        <is>
          <t>CAN-Bus Telemetry Sync</t>
        </is>
      </c>
      <c r="H50" s="58" t="n">
        <v>4.2</v>
      </c>
      <c r="I50" s="58" t="n">
        <v>4.8</v>
      </c>
    </row>
    <row r="51">
      <c r="B51" s="55" t="inlineStr">
        <is>
          <t>Jun</t>
        </is>
      </c>
      <c r="C51" s="56" t="n">
        <v>90</v>
      </c>
      <c r="D51" s="56" t="n">
        <v>91.2</v>
      </c>
      <c r="E51" s="56" t="n">
        <v>98.59999999999999</v>
      </c>
      <c r="G51" s="57" t="inlineStr">
        <is>
          <t>Geofencing Compliance</t>
        </is>
      </c>
      <c r="H51" s="58" t="n">
        <v>4</v>
      </c>
      <c r="I51" s="58" t="n">
        <v>4.6</v>
      </c>
    </row>
    <row r="52">
      <c r="B52" s="55" t="inlineStr">
        <is>
          <t>Jul</t>
        </is>
      </c>
      <c r="C52" s="56" t="n">
        <v>92</v>
      </c>
      <c r="D52" s="56" t="n">
        <v>93</v>
      </c>
      <c r="E52" s="56" t="n">
        <v>99.2</v>
      </c>
      <c r="G52" s="57" t="inlineStr">
        <is>
          <t>Driver Behavior Scoring</t>
        </is>
      </c>
      <c r="H52" s="58" t="n">
        <v>3.8</v>
      </c>
      <c r="I52" s="58" t="n">
        <v>4.3</v>
      </c>
    </row>
    <row r="53">
      <c r="B53" s="55" t="inlineStr">
        <is>
          <t>Aug</t>
        </is>
      </c>
      <c r="C53" s="56" t="n">
        <v>92</v>
      </c>
      <c r="D53" s="56" t="n">
        <v>92.40000000000001</v>
      </c>
      <c r="E53" s="56" t="n">
        <v>98.90000000000001</v>
      </c>
      <c r="G53" s="57" t="inlineStr">
        <is>
          <t>Predictive Engine Diagnostic</t>
        </is>
      </c>
      <c r="H53" s="58" t="n">
        <v>4</v>
      </c>
      <c r="I53" s="58" t="n">
        <v>4.5</v>
      </c>
    </row>
    <row r="54">
      <c r="B54" s="55" t="inlineStr">
        <is>
          <t>Sep</t>
        </is>
      </c>
      <c r="C54" s="56" t="n">
        <v>94</v>
      </c>
      <c r="D54" s="56" t="n">
        <v>95.09999999999999</v>
      </c>
      <c r="E54" s="56" t="n">
        <v>99.5</v>
      </c>
      <c r="G54" s="57" t="inlineStr">
        <is>
          <t>EV Charging Smart Route</t>
        </is>
      </c>
      <c r="H54" s="58" t="n">
        <v>3.8</v>
      </c>
      <c r="I54" s="58" t="n">
        <v>4.2</v>
      </c>
    </row>
    <row r="55">
      <c r="B55" s="55" t="inlineStr">
        <is>
          <t>Oct</t>
        </is>
      </c>
      <c r="C55" s="56" t="n">
        <v>95</v>
      </c>
      <c r="D55" s="56" t="n">
        <v>96.40000000000001</v>
      </c>
      <c r="E55" s="56" t="n">
        <v>99.8</v>
      </c>
      <c r="G55" s="57" t="inlineStr">
        <is>
          <t>Cold Chain Temp Monitoring</t>
        </is>
      </c>
      <c r="H55" s="58" t="n">
        <v>4.2</v>
      </c>
      <c r="I55" s="58" t="n">
        <v>4.7</v>
      </c>
    </row>
    <row r="72">
      <c r="B72" s="53" t="inlineStr">
        <is>
          <t>Monthly Fleet Kilometers Driven vs Fuel Efficiency Index (km/L)</t>
        </is>
      </c>
      <c r="G72" s="53" t="inlineStr">
        <is>
          <t>Fleet Operational State Distribution Over 24-Hour Cycle (%)</t>
        </is>
      </c>
    </row>
    <row r="73">
      <c r="B73" s="54" t="inlineStr">
        <is>
          <t>Month</t>
        </is>
      </c>
      <c r="C73" s="54" t="inlineStr">
        <is>
          <t>Distance (k km)</t>
        </is>
      </c>
      <c r="D73" s="54" t="inlineStr">
        <is>
          <t>Fleet Fuel Eff (km/L)</t>
        </is>
      </c>
      <c r="E73" s="54" t="inlineStr">
        <is>
          <t>Target Eff (km/L)</t>
        </is>
      </c>
      <c r="G73" s="54" t="inlineStr">
        <is>
          <t>Time Window</t>
        </is>
      </c>
      <c r="H73" s="54" t="inlineStr">
        <is>
          <t>Highway Transit</t>
        </is>
      </c>
      <c r="I73" s="54" t="inlineStr">
        <is>
          <t>Urban Delivery</t>
        </is>
      </c>
      <c r="J73" s="54" t="inlineStr">
        <is>
          <t>Loading Dock</t>
        </is>
      </c>
      <c r="K73" s="54" t="inlineStr">
        <is>
          <t>Depot Overnight</t>
        </is>
      </c>
    </row>
    <row r="74">
      <c r="B74" s="57" t="inlineStr">
        <is>
          <t>May</t>
        </is>
      </c>
      <c r="C74" s="68" t="n">
        <v>850</v>
      </c>
      <c r="D74" s="69" t="n">
        <v>8.4</v>
      </c>
      <c r="E74" s="69" t="n">
        <v>8</v>
      </c>
      <c r="G74" s="57" t="inlineStr">
        <is>
          <t>00:00 - 04:00</t>
        </is>
      </c>
      <c r="H74" s="69" t="n">
        <v>15</v>
      </c>
      <c r="I74" s="69" t="n">
        <v>5</v>
      </c>
      <c r="J74" s="69" t="n">
        <v>10</v>
      </c>
      <c r="K74" s="69" t="n">
        <v>70</v>
      </c>
    </row>
    <row r="75">
      <c r="B75" s="57" t="inlineStr">
        <is>
          <t>Jun</t>
        </is>
      </c>
      <c r="C75" s="68" t="n">
        <v>910</v>
      </c>
      <c r="D75" s="69" t="n">
        <v>8.6</v>
      </c>
      <c r="E75" s="69" t="n">
        <v>8</v>
      </c>
      <c r="G75" s="57" t="inlineStr">
        <is>
          <t>04:00 - 08:00</t>
        </is>
      </c>
      <c r="H75" s="69" t="n">
        <v>35</v>
      </c>
      <c r="I75" s="69" t="n">
        <v>25</v>
      </c>
      <c r="J75" s="69" t="n">
        <v>25</v>
      </c>
      <c r="K75" s="69" t="n">
        <v>15</v>
      </c>
    </row>
    <row r="76">
      <c r="B76" s="57" t="inlineStr">
        <is>
          <t>Jul</t>
        </is>
      </c>
      <c r="C76" s="68" t="n">
        <v>960</v>
      </c>
      <c r="D76" s="69" t="n">
        <v>8.9</v>
      </c>
      <c r="E76" s="69" t="n">
        <v>8.5</v>
      </c>
      <c r="G76" s="57" t="inlineStr">
        <is>
          <t>08:00 - 12:00</t>
        </is>
      </c>
      <c r="H76" s="69" t="n">
        <v>45</v>
      </c>
      <c r="I76" s="69" t="n">
        <v>35</v>
      </c>
      <c r="J76" s="69" t="n">
        <v>15</v>
      </c>
      <c r="K76" s="69" t="n">
        <v>5</v>
      </c>
    </row>
    <row r="77">
      <c r="B77" s="57" t="inlineStr">
        <is>
          <t>Aug</t>
        </is>
      </c>
      <c r="C77" s="68" t="n">
        <v>940</v>
      </c>
      <c r="D77" s="69" t="n">
        <v>8.800000000000001</v>
      </c>
      <c r="E77" s="69" t="n">
        <v>8.5</v>
      </c>
      <c r="G77" s="57" t="inlineStr">
        <is>
          <t>12:00 - 16:00</t>
        </is>
      </c>
      <c r="H77" s="69" t="n">
        <v>40</v>
      </c>
      <c r="I77" s="69" t="n">
        <v>38</v>
      </c>
      <c r="J77" s="69" t="n">
        <v>17</v>
      </c>
      <c r="K77" s="69" t="n">
        <v>5</v>
      </c>
    </row>
    <row r="78">
      <c r="B78" s="57" t="inlineStr">
        <is>
          <t>Sep</t>
        </is>
      </c>
      <c r="C78" s="68" t="n">
        <v>1020</v>
      </c>
      <c r="D78" s="69" t="n">
        <v>9.1</v>
      </c>
      <c r="E78" s="69" t="n">
        <v>9</v>
      </c>
      <c r="G78" s="57" t="inlineStr">
        <is>
          <t>16:00 - 20:00</t>
        </is>
      </c>
      <c r="H78" s="69" t="n">
        <v>48</v>
      </c>
      <c r="I78" s="69" t="n">
        <v>32</v>
      </c>
      <c r="J78" s="69" t="n">
        <v>14</v>
      </c>
      <c r="K78" s="69" t="n">
        <v>6</v>
      </c>
    </row>
    <row r="79">
      <c r="B79" s="57" t="inlineStr">
        <is>
          <t>Oct</t>
        </is>
      </c>
      <c r="C79" s="68" t="n">
        <v>1100</v>
      </c>
      <c r="D79" s="69" t="n">
        <v>9.4</v>
      </c>
      <c r="E79" s="69" t="n">
        <v>9</v>
      </c>
      <c r="G79" s="57" t="inlineStr">
        <is>
          <t>20:00 - 24:00</t>
        </is>
      </c>
      <c r="H79" s="69" t="n">
        <v>25</v>
      </c>
      <c r="I79" s="69" t="n">
        <v>15</v>
      </c>
      <c r="J79" s="69" t="n">
        <v>15</v>
      </c>
      <c r="K79" s="69" t="n">
        <v>45</v>
      </c>
    </row>
  </sheetData>
  <mergeCells count="28">
    <mergeCell ref="F11:G11"/>
    <mergeCell ref="D10:E10"/>
    <mergeCell ref="B7:C7"/>
    <mergeCell ref="F10:G10"/>
    <mergeCell ref="H10:I10"/>
    <mergeCell ref="F6:G6"/>
    <mergeCell ref="H9:I9"/>
    <mergeCell ref="F7:G7"/>
    <mergeCell ref="D6:E6"/>
    <mergeCell ref="H6:I6"/>
    <mergeCell ref="B11:C11"/>
    <mergeCell ref="D11:E11"/>
    <mergeCell ref="F5:G5"/>
    <mergeCell ref="H11:I11"/>
    <mergeCell ref="D7:E7"/>
    <mergeCell ref="H7:I7"/>
    <mergeCell ref="B10:C10"/>
    <mergeCell ref="B9:C9"/>
    <mergeCell ref="D9:E9"/>
    <mergeCell ref="F13:J13"/>
    <mergeCell ref="F9:G9"/>
    <mergeCell ref="B6:C6"/>
    <mergeCell ref="B3:J3"/>
    <mergeCell ref="B5:C5"/>
    <mergeCell ref="B13:E13"/>
    <mergeCell ref="D5:E5"/>
    <mergeCell ref="H5:I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58" customWidth="1" min="2" max="2"/>
    <col width="25" customWidth="1" min="3" max="3"/>
    <col width="18" customWidth="1" min="4" max="4"/>
    <col width="30" customWidth="1" min="5" max="5"/>
    <col width="15" customWidth="1" min="6" max="6"/>
    <col width="18" customWidth="1" min="7" max="7"/>
    <col width="22" customWidth="1" min="8" max="8"/>
    <col width="23" customWidth="1" min="9" max="9"/>
    <col width="17" customWidth="1" min="10" max="10"/>
  </cols>
  <sheetData>
    <row r="2">
      <c r="B2" s="1" t="inlineStr">
        <is>
          <t>FLEET VEHICLE REAL-TIME GPS TRACKING &amp; GEOFENCE MONITOR</t>
        </is>
      </c>
    </row>
    <row r="4">
      <c r="B4" s="3" t="inlineStr">
        <is>
          <t>Vehicle Plate / ID</t>
        </is>
      </c>
      <c r="C4" s="3" t="inlineStr">
        <is>
          <t>Vehicle Model / Class</t>
        </is>
      </c>
      <c r="D4" s="3" t="inlineStr">
        <is>
          <t>Assigned Driver</t>
        </is>
      </c>
      <c r="E4" s="3" t="inlineStr">
        <is>
          <t>Current Sub-district / City</t>
        </is>
      </c>
      <c r="F4" s="3" t="inlineStr">
        <is>
          <t>Speed (km/h)</t>
        </is>
      </c>
      <c r="G4" s="3" t="inlineStr">
        <is>
          <t>Ignition Status</t>
        </is>
      </c>
      <c r="H4" s="3" t="inlineStr">
        <is>
          <t>Daily Distance (km)</t>
        </is>
      </c>
      <c r="I4" s="3" t="inlineStr">
        <is>
          <t>Assigned Geofence</t>
        </is>
      </c>
      <c r="J4" s="3" t="inlineStr">
        <is>
          <t>Vehicle State</t>
        </is>
      </c>
    </row>
    <row r="5">
      <c r="B5" s="19" t="inlineStr">
        <is>
          <t>B-9021-TXA (EV-01)</t>
        </is>
      </c>
      <c r="C5" s="7" t="inlineStr">
        <is>
          <t>Hyundai Ioniq 5 (EV)</t>
        </is>
      </c>
      <c r="D5" s="7" t="inlineStr">
        <is>
          <t>Budi Santoso</t>
        </is>
      </c>
      <c r="E5" s="7" t="inlineStr">
        <is>
          <t>Tol Jakarta-Cikampek KM 34</t>
        </is>
      </c>
      <c r="F5" s="59" t="n">
        <v>82.5</v>
      </c>
      <c r="G5" s="19" t="inlineStr">
        <is>
          <t>IGNITION_ON</t>
        </is>
      </c>
      <c r="H5" s="59" t="n">
        <v>145</v>
      </c>
      <c r="I5" s="19" t="inlineStr">
        <is>
          <t>KORIDOR_JABODETABEK</t>
        </is>
      </c>
      <c r="J5" s="20" t="inlineStr">
        <is>
          <t>MOVING_NORMAL</t>
        </is>
      </c>
    </row>
    <row r="6">
      <c r="B6" s="23" t="inlineStr">
        <is>
          <t>B-9022-TXB (EV-02)</t>
        </is>
      </c>
      <c r="C6" s="5" t="inlineStr">
        <is>
          <t>BYD Atto 3 (EV)</t>
        </is>
      </c>
      <c r="D6" s="5" t="inlineStr">
        <is>
          <t>Jessica Wijaya</t>
        </is>
      </c>
      <c r="E6" s="5" t="inlineStr">
        <is>
          <t>Kuningan CBD Jakarta</t>
        </is>
      </c>
      <c r="F6" s="60" t="n">
        <v>24</v>
      </c>
      <c r="G6" s="23" t="inlineStr">
        <is>
          <t>IGNITION_ON</t>
        </is>
      </c>
      <c r="H6" s="60" t="n">
        <v>68</v>
      </c>
      <c r="I6" s="23" t="inlineStr">
        <is>
          <t>ZONA_JAKARTA_PUSAT</t>
        </is>
      </c>
      <c r="J6" s="24" t="inlineStr">
        <is>
          <t>MOVING_NORMAL</t>
        </is>
      </c>
    </row>
    <row r="7">
      <c r="B7" s="19" t="inlineStr">
        <is>
          <t>B-9023-TXC (TRK-01)</t>
        </is>
      </c>
      <c r="C7" s="7" t="inlineStr">
        <is>
          <t>Mitsubishi Fuso Canter</t>
        </is>
      </c>
      <c r="D7" s="7" t="inlineStr">
        <is>
          <t>Rian Pratama</t>
        </is>
      </c>
      <c r="E7" s="7" t="inlineStr">
        <is>
          <t>Cikarang Central DC</t>
        </is>
      </c>
      <c r="F7" s="59" t="n">
        <v>0</v>
      </c>
      <c r="G7" s="19" t="inlineStr">
        <is>
          <t>IGNITION_OFF</t>
        </is>
      </c>
      <c r="H7" s="59" t="n">
        <v>210</v>
      </c>
      <c r="I7" s="19" t="inlineStr">
        <is>
          <t>DC_LOGISTIK_CKR</t>
        </is>
      </c>
      <c r="J7" s="20" t="inlineStr">
        <is>
          <t>PARKED_LOADING</t>
        </is>
      </c>
    </row>
    <row r="8">
      <c r="B8" s="23" t="inlineStr">
        <is>
          <t>D-1142-BDG (EV-03)</t>
        </is>
      </c>
      <c r="C8" s="5" t="inlineStr">
        <is>
          <t>Wuling BinguoEV (EV)</t>
        </is>
      </c>
      <c r="D8" s="5" t="inlineStr">
        <is>
          <t>Ahmad Fauzi</t>
        </is>
      </c>
      <c r="E8" s="5" t="inlineStr">
        <is>
          <t>Pasteur Kota Bandung</t>
        </is>
      </c>
      <c r="F8" s="60" t="n">
        <v>38</v>
      </c>
      <c r="G8" s="23" t="inlineStr">
        <is>
          <t>IGNITION_ON</t>
        </is>
      </c>
      <c r="H8" s="60" t="n">
        <v>85</v>
      </c>
      <c r="I8" s="23" t="inlineStr">
        <is>
          <t>KOTA_BANDUNG_RAYA</t>
        </is>
      </c>
      <c r="J8" s="24" t="inlineStr">
        <is>
          <t>MOVING_NORMAL</t>
        </is>
      </c>
    </row>
    <row r="9">
      <c r="B9" s="19" t="inlineStr">
        <is>
          <t>L-8821-SBY (TRK-02)</t>
        </is>
      </c>
      <c r="C9" s="7" t="inlineStr">
        <is>
          <t>Hino 500 Heavy Truck</t>
        </is>
      </c>
      <c r="D9" s="7" t="inlineStr">
        <is>
          <t>Dewi Anggraini</t>
        </is>
      </c>
      <c r="E9" s="7" t="inlineStr">
        <is>
          <t>Pelabuhan Tanjung Perak SBY</t>
        </is>
      </c>
      <c r="F9" s="59" t="n">
        <v>0</v>
      </c>
      <c r="G9" s="19" t="inlineStr">
        <is>
          <t>IGNITION_OFF</t>
        </is>
      </c>
      <c r="H9" s="59" t="n">
        <v>340</v>
      </c>
      <c r="I9" s="19" t="inlineStr">
        <is>
          <t>PORT_PERAK_SURABAYA</t>
        </is>
      </c>
      <c r="J9" s="20" t="inlineStr">
        <is>
          <t>PARKED_LOADING</t>
        </is>
      </c>
    </row>
    <row r="10">
      <c r="B10" s="23" t="inlineStr">
        <is>
          <t>B-9024-TXD (VAN-01)</t>
        </is>
      </c>
      <c r="C10" s="5" t="inlineStr">
        <is>
          <t>Toyota HiAce Premio</t>
        </is>
      </c>
      <c r="D10" s="5" t="inlineStr">
        <is>
          <t>Kevin Leonardo</t>
        </is>
      </c>
      <c r="E10" s="5" t="inlineStr">
        <is>
          <t>Bandara Soekarno-Hatta T3</t>
        </is>
      </c>
      <c r="F10" s="60" t="n">
        <v>45</v>
      </c>
      <c r="G10" s="23" t="inlineStr">
        <is>
          <t>IGNITION_ON</t>
        </is>
      </c>
      <c r="H10" s="60" t="n">
        <v>112</v>
      </c>
      <c r="I10" s="23" t="inlineStr">
        <is>
          <t>AIRPORT_CORRIDOR</t>
        </is>
      </c>
      <c r="J10" s="24" t="inlineStr">
        <is>
          <t>MOVING_NORMAL</t>
        </is>
      </c>
    </row>
    <row r="11">
      <c r="B11" s="19" t="inlineStr">
        <is>
          <t>DK-7721-DPS (EV-04)</t>
        </is>
      </c>
      <c r="C11" s="7" t="inlineStr">
        <is>
          <t>Hyundai Kona EV (EV)</t>
        </is>
      </c>
      <c r="D11" s="7" t="inlineStr">
        <is>
          <t>Wayan Krisna</t>
        </is>
      </c>
      <c r="E11" s="7" t="inlineStr">
        <is>
          <t>Sunset Road Kuta Bali</t>
        </is>
      </c>
      <c r="F11" s="59" t="n">
        <v>52</v>
      </c>
      <c r="G11" s="19" t="inlineStr">
        <is>
          <t>IGNITION_ON</t>
        </is>
      </c>
      <c r="H11" s="59" t="n">
        <v>94</v>
      </c>
      <c r="I11" s="19" t="inlineStr">
        <is>
          <t>DENPASAR_BADUNG_ZONE</t>
        </is>
      </c>
      <c r="J11" s="20" t="inlineStr">
        <is>
          <t>MOVING_NORMAL</t>
        </is>
      </c>
    </row>
    <row r="12">
      <c r="B12" s="25" t="inlineStr">
        <is>
          <t>TOTAL FLEET ACTIVE DISTANCE</t>
        </is>
      </c>
      <c r="C12" s="61" t="n"/>
      <c r="D12" s="61" t="n"/>
      <c r="E12" s="61" t="n"/>
      <c r="F12" s="61" t="n"/>
      <c r="G12" s="62" t="n"/>
      <c r="H12" s="63">
        <f>SUM(H5:H11)</f>
        <v/>
      </c>
      <c r="I12" s="30" t="n"/>
      <c r="J12" s="30" t="n"/>
    </row>
  </sheetData>
  <mergeCells count="2">
    <mergeCell ref="B12:G12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37" customWidth="1" min="3" max="3"/>
    <col width="22" customWidth="1" min="4" max="4"/>
    <col width="26" customWidth="1" min="5" max="5"/>
    <col width="26" customWidth="1" min="6" max="6"/>
    <col width="20" customWidth="1" min="7" max="7"/>
    <col width="23" customWidth="1" min="8" max="8"/>
    <col width="23" customWidth="1" min="9" max="9"/>
    <col width="22" customWidth="1" min="10" max="10"/>
  </cols>
  <sheetData>
    <row r="2">
      <c r="B2" s="1" t="inlineStr">
        <is>
          <t>ELECTRIC VEHICLE (EV) BATTERY MANAGEMENT SYSTEM (BMS) TELEMETRY</t>
        </is>
      </c>
    </row>
    <row r="4">
      <c r="B4" s="3" t="inlineStr">
        <is>
          <t>EV Asset ID</t>
        </is>
      </c>
      <c r="C4" s="3" t="inlineStr">
        <is>
          <t>Battery Chemistry</t>
        </is>
      </c>
      <c r="D4" s="3" t="inlineStr">
        <is>
          <t>Pack Capacity (kWh)</t>
        </is>
      </c>
      <c r="E4" s="3" t="inlineStr">
        <is>
          <t>State of Charge (SoC) %</t>
        </is>
      </c>
      <c r="F4" s="3" t="inlineStr">
        <is>
          <t>State of Health (SoH) %</t>
        </is>
      </c>
      <c r="G4" s="3" t="inlineStr">
        <is>
          <t>Cell Temp Max (C)</t>
        </is>
      </c>
      <c r="H4" s="3" t="inlineStr">
        <is>
          <t>Charging Cycle Count</t>
        </is>
      </c>
      <c r="I4" s="3" t="inlineStr">
        <is>
          <t>Remaining Range (km)</t>
        </is>
      </c>
      <c r="J4" s="3" t="inlineStr">
        <is>
          <t>Battery Pack Status</t>
        </is>
      </c>
    </row>
    <row r="5">
      <c r="B5" s="32" t="inlineStr">
        <is>
          <t>EV-01 (Ioniq 5)</t>
        </is>
      </c>
      <c r="C5" s="19" t="inlineStr">
        <is>
          <t>Lithium Nickel Manganese (NMC)</t>
        </is>
      </c>
      <c r="D5" s="47" t="n">
        <v>72.59999999999999</v>
      </c>
      <c r="E5" s="48" t="n">
        <v>0.765</v>
      </c>
      <c r="F5" s="48" t="n">
        <v>0.985</v>
      </c>
      <c r="G5" s="59" t="n">
        <v>31.5</v>
      </c>
      <c r="H5" s="33" t="n">
        <v>142</v>
      </c>
      <c r="I5" s="33" t="n">
        <v>365</v>
      </c>
      <c r="J5" s="20" t="inlineStr">
        <is>
          <t>EXCELLENT_HEALTH</t>
        </is>
      </c>
    </row>
    <row r="6">
      <c r="B6" s="34" t="inlineStr">
        <is>
          <t>EV-02 (Atto 3)</t>
        </is>
      </c>
      <c r="C6" s="23" t="inlineStr">
        <is>
          <t>Lithium Iron Phosphate (Blade LFP)</t>
        </is>
      </c>
      <c r="D6" s="49" t="n">
        <v>60.5</v>
      </c>
      <c r="E6" s="50" t="n">
        <v>0.84</v>
      </c>
      <c r="F6" s="50" t="n">
        <v>0.992</v>
      </c>
      <c r="G6" s="60" t="n">
        <v>29.8</v>
      </c>
      <c r="H6" s="35" t="n">
        <v>98</v>
      </c>
      <c r="I6" s="35" t="n">
        <v>380</v>
      </c>
      <c r="J6" s="24" t="inlineStr">
        <is>
          <t>EXCELLENT_HEALTH</t>
        </is>
      </c>
    </row>
    <row r="7">
      <c r="B7" s="32" t="inlineStr">
        <is>
          <t>EV-03 (BinguoEV)</t>
        </is>
      </c>
      <c r="C7" s="19" t="inlineStr">
        <is>
          <t>Lithium Iron Phosphate (LFP)</t>
        </is>
      </c>
      <c r="D7" s="47" t="n">
        <v>37.9</v>
      </c>
      <c r="E7" s="48" t="n">
        <v>0.62</v>
      </c>
      <c r="F7" s="48" t="n">
        <v>0.98</v>
      </c>
      <c r="G7" s="59" t="n">
        <v>28.5</v>
      </c>
      <c r="H7" s="33" t="n">
        <v>165</v>
      </c>
      <c r="I7" s="33" t="n">
        <v>205</v>
      </c>
      <c r="J7" s="20" t="inlineStr">
        <is>
          <t>EXCELLENT_HEALTH</t>
        </is>
      </c>
    </row>
    <row r="8">
      <c r="B8" s="34" t="inlineStr">
        <is>
          <t>EV-04 (Kona EV)</t>
        </is>
      </c>
      <c r="C8" s="23" t="inlineStr">
        <is>
          <t>Lithium Nickel Manganese (NMC)</t>
        </is>
      </c>
      <c r="D8" s="49" t="n">
        <v>64</v>
      </c>
      <c r="E8" s="50" t="n">
        <v>0.8100000000000001</v>
      </c>
      <c r="F8" s="50" t="n">
        <v>0.978</v>
      </c>
      <c r="G8" s="60" t="n">
        <v>32</v>
      </c>
      <c r="H8" s="35" t="n">
        <v>185</v>
      </c>
      <c r="I8" s="35" t="n">
        <v>345</v>
      </c>
      <c r="J8" s="24" t="inlineStr">
        <is>
          <t>EXCELLENT_HEALTH</t>
        </is>
      </c>
    </row>
    <row r="9">
      <c r="B9" s="32" t="inlineStr">
        <is>
          <t>EV-05 (Wuling Air)</t>
        </is>
      </c>
      <c r="C9" s="19" t="inlineStr">
        <is>
          <t>Lithium Iron Phosphate (LFP)</t>
        </is>
      </c>
      <c r="D9" s="47" t="n">
        <v>26.7</v>
      </c>
      <c r="E9" s="48" t="n">
        <v>0.55</v>
      </c>
      <c r="F9" s="48" t="n">
        <v>0.965</v>
      </c>
      <c r="G9" s="59" t="n">
        <v>29</v>
      </c>
      <c r="H9" s="33" t="n">
        <v>240</v>
      </c>
      <c r="I9" s="33" t="n">
        <v>140</v>
      </c>
      <c r="J9" s="20" t="inlineStr">
        <is>
          <t>EXCELLENT_HEALTH</t>
        </is>
      </c>
    </row>
    <row r="10">
      <c r="B10" s="25" t="inlineStr">
        <is>
          <t>AVERAGE FLEET BATTERY SOH</t>
        </is>
      </c>
      <c r="C10" s="61" t="n"/>
      <c r="D10" s="61" t="n"/>
      <c r="E10" s="62" t="n"/>
      <c r="F10" s="64">
        <f>AVERAGE(F5:F9)</f>
        <v/>
      </c>
      <c r="G10" s="30" t="n"/>
      <c r="H10" s="30" t="n"/>
      <c r="I10" s="65">
        <f>SUM(I5:I9)</f>
        <v/>
      </c>
      <c r="J10" s="30" t="n"/>
    </row>
  </sheetData>
  <mergeCells count="2">
    <mergeCell ref="B10:E10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58" customWidth="1" min="2" max="2"/>
    <col width="21" customWidth="1" min="3" max="3"/>
    <col width="19" customWidth="1" min="4" max="4"/>
    <col width="28" customWidth="1" min="5" max="5"/>
    <col width="22" customWidth="1" min="6" max="6"/>
    <col width="30" customWidth="1" min="7" max="7"/>
    <col width="26" customWidth="1" min="8" max="8"/>
    <col width="21" customWidth="1" min="9" max="9"/>
    <col width="20" customWidth="1" min="10" max="10"/>
  </cols>
  <sheetData>
    <row r="2">
      <c r="B2" s="1" t="inlineStr">
        <is>
          <t>ON-BOARD DIAGNOSTICS (OBD-II / CAN-BUS J1939) TELEMETRY</t>
        </is>
      </c>
    </row>
    <row r="4">
      <c r="B4" s="3" t="inlineStr">
        <is>
          <t>Vehicle Plate ID</t>
        </is>
      </c>
      <c r="C4" s="3" t="inlineStr">
        <is>
          <t>Engine / Motor RPM</t>
        </is>
      </c>
      <c r="D4" s="3" t="inlineStr">
        <is>
          <t>Coolant Temp (C)</t>
        </is>
      </c>
      <c r="E4" s="3" t="inlineStr">
        <is>
          <t>Engine Oil Pressure (PSI)</t>
        </is>
      </c>
      <c r="F4" s="3" t="inlineStr">
        <is>
          <t>Brake Fluid Level %</t>
        </is>
      </c>
      <c r="G4" s="3" t="inlineStr">
        <is>
          <t>Tire Pressure (PSI Average)</t>
        </is>
      </c>
      <c r="H4" s="3" t="inlineStr">
        <is>
          <t>Diagnostic Trouble Code</t>
        </is>
      </c>
      <c r="I4" s="3" t="inlineStr">
        <is>
          <t>CAN Protocol</t>
        </is>
      </c>
      <c r="J4" s="3" t="inlineStr">
        <is>
          <t>Diagnostics State</t>
        </is>
      </c>
    </row>
    <row r="5">
      <c r="B5" s="32" t="inlineStr">
        <is>
          <t>B-9021-TXA (EV-01)</t>
        </is>
      </c>
      <c r="C5" s="33" t="n">
        <v>4500</v>
      </c>
      <c r="D5" s="59" t="n">
        <v>32.5</v>
      </c>
      <c r="E5" s="59" t="n">
        <v>0</v>
      </c>
      <c r="F5" s="48" t="n">
        <v>1</v>
      </c>
      <c r="G5" s="59" t="n">
        <v>36</v>
      </c>
      <c r="H5" s="19" t="inlineStr">
        <is>
          <t>DTC_NONE_CLEAN</t>
        </is>
      </c>
      <c r="I5" s="19" t="inlineStr">
        <is>
          <t>ISO 14229 UDS CAN</t>
        </is>
      </c>
      <c r="J5" s="20" t="inlineStr">
        <is>
          <t>HEALTHY_OPTIMAL</t>
        </is>
      </c>
    </row>
    <row r="6">
      <c r="B6" s="34" t="inlineStr">
        <is>
          <t>B-9023-TXC (TRK-01)</t>
        </is>
      </c>
      <c r="C6" s="35" t="n">
        <v>1850</v>
      </c>
      <c r="D6" s="60" t="n">
        <v>84</v>
      </c>
      <c r="E6" s="60" t="n">
        <v>52.5</v>
      </c>
      <c r="F6" s="50" t="n">
        <v>0.95</v>
      </c>
      <c r="G6" s="60" t="n">
        <v>110</v>
      </c>
      <c r="H6" s="23" t="inlineStr">
        <is>
          <t>DTC_NONE_CLEAN</t>
        </is>
      </c>
      <c r="I6" s="23" t="inlineStr">
        <is>
          <t>SAE J1939 CAN 2.0B</t>
        </is>
      </c>
      <c r="J6" s="24" t="inlineStr">
        <is>
          <t>HEALTHY_OPTIMAL</t>
        </is>
      </c>
    </row>
    <row r="7">
      <c r="B7" s="32" t="inlineStr">
        <is>
          <t>L-8821-SBY (TRK-02)</t>
        </is>
      </c>
      <c r="C7" s="33" t="n">
        <v>1920</v>
      </c>
      <c r="D7" s="59" t="n">
        <v>86.5</v>
      </c>
      <c r="E7" s="59" t="n">
        <v>54</v>
      </c>
      <c r="F7" s="48" t="n">
        <v>0.98</v>
      </c>
      <c r="G7" s="59" t="n">
        <v>112</v>
      </c>
      <c r="H7" s="19" t="inlineStr">
        <is>
          <t>DTC_NONE_CLEAN</t>
        </is>
      </c>
      <c r="I7" s="19" t="inlineStr">
        <is>
          <t>SAE J1939 CAN 2.0B</t>
        </is>
      </c>
      <c r="J7" s="20" t="inlineStr">
        <is>
          <t>HEALTHY_OPTIMAL</t>
        </is>
      </c>
    </row>
    <row r="8">
      <c r="B8" s="34" t="inlineStr">
        <is>
          <t>B-9024-TXD (VAN-01)</t>
        </is>
      </c>
      <c r="C8" s="35" t="n">
        <v>2100</v>
      </c>
      <c r="D8" s="60" t="n">
        <v>82</v>
      </c>
      <c r="E8" s="60" t="n">
        <v>48</v>
      </c>
      <c r="F8" s="50" t="n">
        <v>0.99</v>
      </c>
      <c r="G8" s="60" t="n">
        <v>38</v>
      </c>
      <c r="H8" s="23" t="inlineStr">
        <is>
          <t>DTC_NONE_CLEAN</t>
        </is>
      </c>
      <c r="I8" s="23" t="inlineStr">
        <is>
          <t>OBD-II ISO 15765-4</t>
        </is>
      </c>
      <c r="J8" s="24" t="inlineStr">
        <is>
          <t>HEALTHY_OPTIMAL</t>
        </is>
      </c>
    </row>
  </sheetData>
  <mergeCells count="1"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0" customWidth="1" min="2" max="2"/>
    <col width="25" customWidth="1" min="3" max="3"/>
    <col width="22" customWidth="1" min="4" max="4"/>
    <col width="26" customWidth="1" min="5" max="5"/>
    <col width="27" customWidth="1" min="6" max="6"/>
    <col width="28" customWidth="1" min="7" max="7"/>
    <col width="30" customWidth="1" min="8" max="8"/>
    <col width="24" customWidth="1" min="9" max="9"/>
    <col width="17" customWidth="1" min="10" max="10"/>
  </cols>
  <sheetData>
    <row r="2">
      <c r="B2" s="1" t="inlineStr">
        <is>
          <t>DRIVER TELEMATICS SAFETY SCORING &amp; HARSH DRIVING BEHAVIOR</t>
        </is>
      </c>
    </row>
    <row r="4">
      <c r="B4" s="3" t="inlineStr">
        <is>
          <t>Driver Name</t>
        </is>
      </c>
      <c r="C4" s="3" t="inlineStr">
        <is>
          <t>Assigned Fleet Vehicle</t>
        </is>
      </c>
      <c r="D4" s="3" t="inlineStr">
        <is>
          <t>Total Driving Hours</t>
        </is>
      </c>
      <c r="E4" s="3" t="inlineStr">
        <is>
          <t>Harsh Braking Incidents</t>
        </is>
      </c>
      <c r="F4" s="3" t="inlineStr">
        <is>
          <t>Rapid Acceleration Count</t>
        </is>
      </c>
      <c r="G4" s="3" t="inlineStr">
        <is>
          <t>Speeding Over Limit (min)</t>
        </is>
      </c>
      <c r="H4" s="3" t="inlineStr">
        <is>
          <t>Driver Safety Score (0-100)</t>
        </is>
      </c>
      <c r="I4" s="3" t="inlineStr">
        <is>
          <t>Seatbelt Compliance %</t>
        </is>
      </c>
      <c r="J4" s="3" t="inlineStr">
        <is>
          <t>Safety Rating</t>
        </is>
      </c>
    </row>
    <row r="5">
      <c r="B5" s="32" t="inlineStr">
        <is>
          <t>Budi Santoso</t>
        </is>
      </c>
      <c r="C5" s="32" t="inlineStr">
        <is>
          <t>B-9021-TXA (EV-01)</t>
        </is>
      </c>
      <c r="D5" s="59" t="n">
        <v>38.5</v>
      </c>
      <c r="E5" s="33" t="n">
        <v>1</v>
      </c>
      <c r="F5" s="33" t="n">
        <v>0</v>
      </c>
      <c r="G5" s="33" t="n">
        <v>0</v>
      </c>
      <c r="H5" s="59" t="n">
        <v>98.5</v>
      </c>
      <c r="I5" s="48" t="n">
        <v>1</v>
      </c>
      <c r="J5" s="20" t="inlineStr">
        <is>
          <t>EXEMPLARY_STAR</t>
        </is>
      </c>
    </row>
    <row r="6">
      <c r="B6" s="34" t="inlineStr">
        <is>
          <t>Jessica Wijaya</t>
        </is>
      </c>
      <c r="C6" s="34" t="inlineStr">
        <is>
          <t>B-9022-TXB (EV-02)</t>
        </is>
      </c>
      <c r="D6" s="60" t="n">
        <v>24</v>
      </c>
      <c r="E6" s="35" t="n">
        <v>0</v>
      </c>
      <c r="F6" s="35" t="n">
        <v>0</v>
      </c>
      <c r="G6" s="35" t="n">
        <v>0</v>
      </c>
      <c r="H6" s="60" t="n">
        <v>100</v>
      </c>
      <c r="I6" s="50" t="n">
        <v>1</v>
      </c>
      <c r="J6" s="24" t="inlineStr">
        <is>
          <t>EXEMPLARY_STAR</t>
        </is>
      </c>
    </row>
    <row r="7">
      <c r="B7" s="32" t="inlineStr">
        <is>
          <t>Rian Pratama</t>
        </is>
      </c>
      <c r="C7" s="32" t="inlineStr">
        <is>
          <t>B-9023-TXC (TRK-01)</t>
        </is>
      </c>
      <c r="D7" s="59" t="n">
        <v>48</v>
      </c>
      <c r="E7" s="33" t="n">
        <v>2</v>
      </c>
      <c r="F7" s="33" t="n">
        <v>1</v>
      </c>
      <c r="G7" s="33" t="n">
        <v>3</v>
      </c>
      <c r="H7" s="59" t="n">
        <v>94</v>
      </c>
      <c r="I7" s="48" t="n">
        <v>0.99</v>
      </c>
      <c r="J7" s="20" t="inlineStr">
        <is>
          <t>EXEMPLARY_STAR</t>
        </is>
      </c>
    </row>
    <row r="8">
      <c r="B8" s="34" t="inlineStr">
        <is>
          <t>Ahmad Fauzi</t>
        </is>
      </c>
      <c r="C8" s="34" t="inlineStr">
        <is>
          <t>D-1142-BDG (EV-03)</t>
        </is>
      </c>
      <c r="D8" s="60" t="n">
        <v>32</v>
      </c>
      <c r="E8" s="35" t="n">
        <v>1</v>
      </c>
      <c r="F8" s="35" t="n">
        <v>1</v>
      </c>
      <c r="G8" s="35" t="n">
        <v>0</v>
      </c>
      <c r="H8" s="60" t="n">
        <v>96</v>
      </c>
      <c r="I8" s="50" t="n">
        <v>1</v>
      </c>
      <c r="J8" s="24" t="inlineStr">
        <is>
          <t>EXEMPLARY_STAR</t>
        </is>
      </c>
    </row>
    <row r="9">
      <c r="B9" s="32" t="inlineStr">
        <is>
          <t>Dewi Anggraini</t>
        </is>
      </c>
      <c r="C9" s="32" t="inlineStr">
        <is>
          <t>L-8821-SBY (TRK-02)</t>
        </is>
      </c>
      <c r="D9" s="59" t="n">
        <v>52</v>
      </c>
      <c r="E9" s="33" t="n">
        <v>3</v>
      </c>
      <c r="F9" s="33" t="n">
        <v>2</v>
      </c>
      <c r="G9" s="33" t="n">
        <v>5</v>
      </c>
      <c r="H9" s="59" t="n">
        <v>91.5</v>
      </c>
      <c r="I9" s="48" t="n">
        <v>0.98</v>
      </c>
      <c r="J9" s="20" t="inlineStr">
        <is>
          <t>GOOD_COMPLIANT</t>
        </is>
      </c>
    </row>
    <row r="10">
      <c r="B10" s="34" t="inlineStr">
        <is>
          <t>Kevin Leonardo</t>
        </is>
      </c>
      <c r="C10" s="34" t="inlineStr">
        <is>
          <t>B-9024-TXD (VAN-01)</t>
        </is>
      </c>
      <c r="D10" s="60" t="n">
        <v>36</v>
      </c>
      <c r="E10" s="35" t="n">
        <v>1</v>
      </c>
      <c r="F10" s="35" t="n">
        <v>0</v>
      </c>
      <c r="G10" s="35" t="n">
        <v>0</v>
      </c>
      <c r="H10" s="60" t="n">
        <v>98</v>
      </c>
      <c r="I10" s="50" t="n">
        <v>1</v>
      </c>
      <c r="J10" s="24" t="inlineStr">
        <is>
          <t>EXEMPLARY_STAR</t>
        </is>
      </c>
    </row>
    <row r="11">
      <c r="B11" s="25" t="inlineStr">
        <is>
          <t>AVERAGE FLEET SAFETY SCORE</t>
        </is>
      </c>
      <c r="C11" s="61" t="n"/>
      <c r="D11" s="61" t="n"/>
      <c r="E11" s="61" t="n"/>
      <c r="F11" s="61" t="n"/>
      <c r="G11" s="62" t="n"/>
      <c r="H11" s="66">
        <f>AVERAGE(H5:H10)</f>
        <v/>
      </c>
      <c r="I11" s="64">
        <f>AVERAGE(I5:I10)</f>
        <v/>
      </c>
      <c r="J11" s="30" t="n"/>
    </row>
  </sheetData>
  <mergeCells count="2">
    <mergeCell ref="B11:G11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1" customWidth="1" min="2" max="2"/>
    <col width="31" customWidth="1" min="3" max="3"/>
    <col width="26" customWidth="1" min="4" max="4"/>
    <col width="23" customWidth="1" min="5" max="5"/>
    <col width="21" customWidth="1" min="6" max="6"/>
    <col width="23" customWidth="1" min="7" max="7"/>
    <col width="22" customWidth="1" min="8" max="8"/>
    <col width="28" customWidth="1" min="9" max="9"/>
    <col width="20" customWidth="1" min="10" max="10"/>
  </cols>
  <sheetData>
    <row r="2">
      <c r="B2" s="1" t="inlineStr">
        <is>
          <t>OVER-THE-AIR (OTA) FIRMWARE CAMPAIGN DISPATCH &amp; ECU HEALTH</t>
        </is>
      </c>
    </row>
    <row r="4">
      <c r="B4" s="3" t="inlineStr">
        <is>
          <t>OTA Campaign ID</t>
        </is>
      </c>
      <c r="C4" s="3" t="inlineStr">
        <is>
          <t>Target Subsystem / ECU</t>
        </is>
      </c>
      <c r="D4" s="3" t="inlineStr">
        <is>
          <t>Firmware Target Version</t>
        </is>
      </c>
      <c r="E4" s="3" t="inlineStr">
        <is>
          <t>Target Vehicle Fleet</t>
        </is>
      </c>
      <c r="F4" s="3" t="inlineStr">
        <is>
          <t>Dispatched Devices</t>
        </is>
      </c>
      <c r="G4" s="3" t="inlineStr">
        <is>
          <t>Successful Flashes %</t>
        </is>
      </c>
      <c r="H4" s="3" t="inlineStr">
        <is>
          <t>Rollback Safe Count</t>
        </is>
      </c>
      <c r="I4" s="3" t="inlineStr">
        <is>
          <t>Payload Hash SHA256</t>
        </is>
      </c>
      <c r="J4" s="3" t="inlineStr">
        <is>
          <t>Campaign Status</t>
        </is>
      </c>
    </row>
    <row r="5">
      <c r="B5" s="19" t="inlineStr">
        <is>
          <t>OTA-2026-BMS-01</t>
        </is>
      </c>
      <c r="C5" s="7" t="inlineStr">
        <is>
          <t>Battery Management System</t>
        </is>
      </c>
      <c r="D5" s="19" t="inlineStr">
        <is>
          <t>v4.2.1-lfp-patch</t>
        </is>
      </c>
      <c r="E5" s="33" t="n">
        <v>250</v>
      </c>
      <c r="F5" s="33" t="n">
        <v>250</v>
      </c>
      <c r="G5" s="48" t="n">
        <v>1</v>
      </c>
      <c r="H5" s="33" t="n">
        <v>0</v>
      </c>
      <c r="I5" s="19" t="inlineStr">
        <is>
          <t>sha256:8f9a21b...verified</t>
        </is>
      </c>
      <c r="J5" s="20" t="inlineStr">
        <is>
          <t>COMPLETED_SUCCESS</t>
        </is>
      </c>
    </row>
    <row r="6">
      <c r="B6" s="23" t="inlineStr">
        <is>
          <t>OTA-2026-TCU-02</t>
        </is>
      </c>
      <c r="C6" s="5" t="inlineStr">
        <is>
          <t>Telematics Control Unit (4G)</t>
        </is>
      </c>
      <c r="D6" s="23" t="inlineStr">
        <is>
          <t>v2.8.0-mqtt-tls</t>
        </is>
      </c>
      <c r="E6" s="35" t="n">
        <v>450</v>
      </c>
      <c r="F6" s="35" t="n">
        <v>450</v>
      </c>
      <c r="G6" s="50" t="n">
        <v>0.998</v>
      </c>
      <c r="H6" s="35" t="n">
        <v>0</v>
      </c>
      <c r="I6" s="23" t="inlineStr">
        <is>
          <t>sha256:1a4b88c...verified</t>
        </is>
      </c>
      <c r="J6" s="24" t="inlineStr">
        <is>
          <t>COMPLETED_SUCCESS</t>
        </is>
      </c>
    </row>
    <row r="7">
      <c r="B7" s="19" t="inlineStr">
        <is>
          <t>OTA-2026-BCM-03</t>
        </is>
      </c>
      <c r="C7" s="7" t="inlineStr">
        <is>
          <t>Body Control Module Gateway</t>
        </is>
      </c>
      <c r="D7" s="19" t="inlineStr">
        <is>
          <t>v3.1.4-power-sleep</t>
        </is>
      </c>
      <c r="E7" s="33" t="n">
        <v>180</v>
      </c>
      <c r="F7" s="33" t="n">
        <v>180</v>
      </c>
      <c r="G7" s="48" t="n">
        <v>1</v>
      </c>
      <c r="H7" s="33" t="n">
        <v>0</v>
      </c>
      <c r="I7" s="19" t="inlineStr">
        <is>
          <t>sha256:7c9e12f...verified</t>
        </is>
      </c>
      <c r="J7" s="20" t="inlineStr">
        <is>
          <t>COMPLETED_SUCCESS</t>
        </is>
      </c>
    </row>
    <row r="8">
      <c r="B8" s="23" t="inlineStr">
        <is>
          <t>OTA-2026-ADS-04</t>
        </is>
      </c>
      <c r="C8" s="5" t="inlineStr">
        <is>
          <t>ADAS Forward Camera Radar</t>
        </is>
      </c>
      <c r="D8" s="23" t="inlineStr">
        <is>
          <t>v5.0.2-pedestrian-ai</t>
        </is>
      </c>
      <c r="E8" s="35" t="n">
        <v>120</v>
      </c>
      <c r="F8" s="35" t="n">
        <v>120</v>
      </c>
      <c r="G8" s="50" t="n">
        <v>1</v>
      </c>
      <c r="H8" s="35" t="n">
        <v>0</v>
      </c>
      <c r="I8" s="23" t="inlineStr">
        <is>
          <t>sha256:3d2a901...verified</t>
        </is>
      </c>
      <c r="J8" s="24" t="inlineStr">
        <is>
          <t>COMPLETED_SUCCESS</t>
        </is>
      </c>
    </row>
  </sheetData>
  <mergeCells count="1"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28" customWidth="1" min="3" max="3"/>
    <col width="36" customWidth="1" min="4" max="4"/>
    <col width="31" customWidth="1" min="5" max="5"/>
    <col width="21" customWidth="1" min="6" max="6"/>
    <col width="34" customWidth="1" min="7" max="7"/>
    <col width="26" customWidth="1" min="8" max="8"/>
    <col width="18" customWidth="1" min="9" max="9"/>
    <col width="17" customWidth="1" min="10" max="10"/>
  </cols>
  <sheetData>
    <row r="2">
      <c r="B2" s="1" t="inlineStr">
        <is>
          <t>PREDICTIVE MAINTENANCE &amp; REMAINING USEFUL LIFE (RUL) ESTIMATION</t>
        </is>
      </c>
    </row>
    <row r="4">
      <c r="B4" s="3" t="inlineStr">
        <is>
          <t>Component Subsystem</t>
        </is>
      </c>
      <c r="C4" s="3" t="inlineStr">
        <is>
          <t>Monitored Vehicles</t>
        </is>
      </c>
      <c r="D4" s="3" t="inlineStr">
        <is>
          <t>Telemetry Signal Monitored</t>
        </is>
      </c>
      <c r="E4" s="3" t="inlineStr">
        <is>
          <t>Remaining Useful Life (Days)</t>
        </is>
      </c>
      <c r="F4" s="3" t="inlineStr">
        <is>
          <t>Degradation Rate %</t>
        </is>
      </c>
      <c r="G4" s="3" t="inlineStr">
        <is>
          <t>Preventive Action Required</t>
        </is>
      </c>
      <c r="H4" s="3" t="inlineStr">
        <is>
          <t>Estimated Savings (IDR)</t>
        </is>
      </c>
      <c r="I4" s="3" t="inlineStr">
        <is>
          <t>Workshop Ticket</t>
        </is>
      </c>
      <c r="J4" s="3" t="inlineStr">
        <is>
          <t>Urgency Status</t>
        </is>
      </c>
    </row>
    <row r="5">
      <c r="B5" s="19" t="inlineStr">
        <is>
          <t>Front Brake Pad Wear</t>
        </is>
      </c>
      <c r="C5" s="7" t="inlineStr">
        <is>
          <t>Fleet Heavy Trucks (12x)</t>
        </is>
      </c>
      <c r="D5" s="7" t="inlineStr">
        <is>
          <t>Brake disc sensor micro-delta</t>
        </is>
      </c>
      <c r="E5" s="59" t="n">
        <v>42</v>
      </c>
      <c r="F5" s="48" t="n">
        <v>0.12</v>
      </c>
      <c r="G5" s="7" t="inlineStr">
        <is>
          <t>Scheduled swap at next 5000km</t>
        </is>
      </c>
      <c r="H5" s="33" t="n">
        <v>24000000</v>
      </c>
      <c r="I5" s="19" t="inlineStr">
        <is>
          <t>WO-BRK-2026-901</t>
        </is>
      </c>
      <c r="J5" s="20" t="inlineStr">
        <is>
          <t>NORMAL_PLANNED</t>
        </is>
      </c>
    </row>
    <row r="6">
      <c r="B6" s="23" t="inlineStr">
        <is>
          <t>Heavy Truck Steer Tires</t>
        </is>
      </c>
      <c r="C6" s="5" t="inlineStr">
        <is>
          <t>Fleet Heavy Trucks (8x)</t>
        </is>
      </c>
      <c r="D6" s="5" t="inlineStr">
        <is>
          <t>Tread depth acoustic ultrasound</t>
        </is>
      </c>
      <c r="E6" s="60" t="n">
        <v>65</v>
      </c>
      <c r="F6" s="50" t="n">
        <v>0.08</v>
      </c>
      <c r="G6" s="5" t="inlineStr">
        <is>
          <t>Tire rotation and alignment</t>
        </is>
      </c>
      <c r="H6" s="35" t="n">
        <v>18500000</v>
      </c>
      <c r="I6" s="23" t="inlineStr">
        <is>
          <t>WO-TIR-2026-442</t>
        </is>
      </c>
      <c r="J6" s="24" t="inlineStr">
        <is>
          <t>NORMAL_PLANNED</t>
        </is>
      </c>
    </row>
    <row r="7">
      <c r="B7" s="19" t="inlineStr">
        <is>
          <t>Cooling Inverter Pump</t>
        </is>
      </c>
      <c r="C7" s="7" t="inlineStr">
        <is>
          <t>Fleet EV Shuttles (15x)</t>
        </is>
      </c>
      <c r="D7" s="7" t="inlineStr">
        <is>
          <t>Vibration FFT anomaly analysis</t>
        </is>
      </c>
      <c r="E7" s="59" t="n">
        <v>120</v>
      </c>
      <c r="F7" s="48" t="n">
        <v>0.04</v>
      </c>
      <c r="G7" s="7" t="inlineStr">
        <is>
          <t>Coolant flushing and seal check</t>
        </is>
      </c>
      <c r="H7" s="33" t="n">
        <v>14200000</v>
      </c>
      <c r="I7" s="19" t="inlineStr">
        <is>
          <t>WO-CLR-2026-118</t>
        </is>
      </c>
      <c r="J7" s="20" t="inlineStr">
        <is>
          <t>NORMAL_PLANNED</t>
        </is>
      </c>
    </row>
    <row r="8">
      <c r="B8" s="23" t="inlineStr">
        <is>
          <t>Differential Gear Fluid</t>
        </is>
      </c>
      <c r="C8" s="5" t="inlineStr">
        <is>
          <t>Fleet Delivery Vans (25x)</t>
        </is>
      </c>
      <c r="D8" s="5" t="inlineStr">
        <is>
          <t>Dielectric oil degradation sensor</t>
        </is>
      </c>
      <c r="E8" s="60" t="n">
        <v>90</v>
      </c>
      <c r="F8" s="50" t="n">
        <v>0.05</v>
      </c>
      <c r="G8" s="5" t="inlineStr">
        <is>
          <t>Routine fluid replacement</t>
        </is>
      </c>
      <c r="H8" s="35" t="n">
        <v>11500000</v>
      </c>
      <c r="I8" s="23" t="inlineStr">
        <is>
          <t>WO-LUB-2026-302</t>
        </is>
      </c>
      <c r="J8" s="24" t="inlineStr">
        <is>
          <t>NORMAL_PLANNED</t>
        </is>
      </c>
    </row>
    <row r="9">
      <c r="B9" s="25" t="inlineStr">
        <is>
          <t>TOTAL PREDICTIVE SAVINGS</t>
        </is>
      </c>
      <c r="C9" s="61" t="n"/>
      <c r="D9" s="61" t="n"/>
      <c r="E9" s="61" t="n"/>
      <c r="F9" s="61" t="n"/>
      <c r="G9" s="62" t="n"/>
      <c r="H9" s="39">
        <f>SUM(H5:H8)</f>
        <v/>
      </c>
      <c r="I9" s="30" t="n"/>
      <c r="J9" s="30" t="n"/>
    </row>
  </sheetData>
  <mergeCells count="2">
    <mergeCell ref="B9:G9"/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7" customWidth="1" min="2" max="2"/>
    <col width="38" customWidth="1" min="3" max="3"/>
    <col width="22" customWidth="1" min="4" max="4"/>
    <col width="26" customWidth="1" min="5" max="5"/>
    <col width="23" customWidth="1" min="6" max="6"/>
    <col width="19" customWidth="1" min="7" max="7"/>
    <col width="20" customWidth="1" min="8" max="8"/>
    <col width="22" customWidth="1" min="9" max="9"/>
    <col width="20" customWidth="1" min="10" max="10"/>
  </cols>
  <sheetData>
    <row r="2">
      <c r="B2" s="1" t="inlineStr">
        <is>
          <t>AI ROUTE OPTIMIZATION, DISPATCH EFFICIENCY &amp; GEOFENCE COMPLIANCE</t>
        </is>
      </c>
    </row>
    <row r="4">
      <c r="B4" s="3" t="inlineStr">
        <is>
          <t>Dispatch Route ID</t>
        </is>
      </c>
      <c r="C4" s="3" t="inlineStr">
        <is>
          <t>Origin - Destination Corridor</t>
        </is>
      </c>
      <c r="D4" s="3" t="inlineStr">
        <is>
          <t>Planned Stops Count</t>
        </is>
      </c>
      <c r="E4" s="3" t="inlineStr">
        <is>
          <t>Optimized Distance (km)</t>
        </is>
      </c>
      <c r="F4" s="3" t="inlineStr">
        <is>
          <t>Actual Distance (km)</t>
        </is>
      </c>
      <c r="G4" s="3" t="inlineStr">
        <is>
          <t>Time Saved (min)</t>
        </is>
      </c>
      <c r="H4" s="3" t="inlineStr">
        <is>
          <t>On-Time Arrival %</t>
        </is>
      </c>
      <c r="I4" s="3" t="inlineStr">
        <is>
          <t>Geofence Compliance</t>
        </is>
      </c>
      <c r="J4" s="3" t="inlineStr">
        <is>
          <t>Route State</t>
        </is>
      </c>
    </row>
    <row r="5">
      <c r="B5" s="19" t="inlineStr">
        <is>
          <t>RTE-JKT-01</t>
        </is>
      </c>
      <c r="C5" s="7" t="inlineStr">
        <is>
          <t>Cikarang Central DC -&gt; West Jakarta</t>
        </is>
      </c>
      <c r="D5" s="33" t="n">
        <v>18</v>
      </c>
      <c r="E5" s="59" t="n">
        <v>92.5</v>
      </c>
      <c r="F5" s="59" t="n">
        <v>94</v>
      </c>
      <c r="G5" s="59" t="n">
        <v>45</v>
      </c>
      <c r="H5" s="48" t="n">
        <v>0.985</v>
      </c>
      <c r="I5" s="19" t="inlineStr">
        <is>
          <t>100%_IN_GEOFENCE</t>
        </is>
      </c>
      <c r="J5" s="20" t="inlineStr">
        <is>
          <t>OPTIMAL_DELIVERED</t>
        </is>
      </c>
    </row>
    <row r="6">
      <c r="B6" s="23" t="inlineStr">
        <is>
          <t>RTE-BDG-02</t>
        </is>
      </c>
      <c r="C6" s="5" t="inlineStr">
        <is>
          <t>Cikarang Central DC -&gt; Bandung Hub</t>
        </is>
      </c>
      <c r="D6" s="35" t="n">
        <v>8</v>
      </c>
      <c r="E6" s="60" t="n">
        <v>142</v>
      </c>
      <c r="F6" s="60" t="n">
        <v>143.5</v>
      </c>
      <c r="G6" s="60" t="n">
        <v>60</v>
      </c>
      <c r="H6" s="50" t="n">
        <v>1</v>
      </c>
      <c r="I6" s="23" t="inlineStr">
        <is>
          <t>100%_IN_GEOFENCE</t>
        </is>
      </c>
      <c r="J6" s="24" t="inlineStr">
        <is>
          <t>OPTIMAL_DELIVERED</t>
        </is>
      </c>
    </row>
    <row r="7">
      <c r="B7" s="19" t="inlineStr">
        <is>
          <t>RTE-SBY-03</t>
        </is>
      </c>
      <c r="C7" s="7" t="inlineStr">
        <is>
          <t>Surabaya Hub -&gt; Malang Distribution</t>
        </is>
      </c>
      <c r="D7" s="33" t="n">
        <v>12</v>
      </c>
      <c r="E7" s="59" t="n">
        <v>88</v>
      </c>
      <c r="F7" s="59" t="n">
        <v>89.2</v>
      </c>
      <c r="G7" s="59" t="n">
        <v>35</v>
      </c>
      <c r="H7" s="48" t="n">
        <v>0.99</v>
      </c>
      <c r="I7" s="19" t="inlineStr">
        <is>
          <t>100%_IN_GEOFENCE</t>
        </is>
      </c>
      <c r="J7" s="20" t="inlineStr">
        <is>
          <t>OPTIMAL_DELIVERED</t>
        </is>
      </c>
    </row>
    <row r="8">
      <c r="B8" s="23" t="inlineStr">
        <is>
          <t>RTE-DPS-04</t>
        </is>
      </c>
      <c r="C8" s="5" t="inlineStr">
        <is>
          <t>Denpasar Hub -&gt; Nusa Dua Resorts</t>
        </is>
      </c>
      <c r="D8" s="35" t="n">
        <v>15</v>
      </c>
      <c r="E8" s="60" t="n">
        <v>64</v>
      </c>
      <c r="F8" s="60" t="n">
        <v>65</v>
      </c>
      <c r="G8" s="60" t="n">
        <v>28</v>
      </c>
      <c r="H8" s="50" t="n">
        <v>0.995</v>
      </c>
      <c r="I8" s="23" t="inlineStr">
        <is>
          <t>100%_IN_GEOFENCE</t>
        </is>
      </c>
      <c r="J8" s="24" t="inlineStr">
        <is>
          <t>OPTIMAL_DELIVERED</t>
        </is>
      </c>
    </row>
    <row r="9">
      <c r="B9" s="25" t="inlineStr">
        <is>
          <t>TOTAL OPTIMIZED LOGISTICS</t>
        </is>
      </c>
      <c r="C9" s="61" t="n"/>
      <c r="D9" s="62" t="n"/>
      <c r="E9" s="63">
        <f>SUM(E5:E8)</f>
        <v/>
      </c>
      <c r="F9" s="63">
        <f>SUM(F5:F8)</f>
        <v/>
      </c>
      <c r="G9" s="67">
        <f>SUM(G5:G8)</f>
        <v/>
      </c>
      <c r="H9" s="64">
        <f>AVERAGE(H5:H8)</f>
        <v/>
      </c>
      <c r="I9" s="30" t="n"/>
      <c r="J9" s="30" t="n"/>
    </row>
  </sheetData>
  <mergeCells count="2">
    <mergeCell ref="B9:D9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71" customWidth="1" min="2" max="2"/>
    <col width="26" customWidth="1" min="3" max="3"/>
    <col width="22" customWidth="1" min="4" max="4"/>
    <col width="29" customWidth="1" min="5" max="5"/>
    <col width="19" customWidth="1" min="6" max="6"/>
    <col width="22" customWidth="1" min="7" max="7"/>
    <col width="25" customWidth="1" min="8" max="8"/>
    <col width="25" customWidth="1" min="9" max="9"/>
    <col width="21" customWidth="1" min="10" max="10"/>
  </cols>
  <sheetData>
    <row r="2">
      <c r="B2" s="1" t="inlineStr">
        <is>
          <t>FLEET FUEL ECONOMY &amp; EV POWER EFFICIENCY LOG (IDLING &amp; LEAK DEFENSE)</t>
        </is>
      </c>
    </row>
    <row r="4">
      <c r="B4" s="3" t="inlineStr">
        <is>
          <t>Vehicle / Fleet Segment</t>
        </is>
      </c>
      <c r="C4" s="3" t="inlineStr">
        <is>
          <t>Energy Type</t>
        </is>
      </c>
      <c r="D4" s="3" t="inlineStr">
        <is>
          <t>Total Distance (km)</t>
        </is>
      </c>
      <c r="E4" s="3" t="inlineStr">
        <is>
          <t>Energy Consumed (L or kWh)</t>
        </is>
      </c>
      <c r="F4" s="3" t="inlineStr">
        <is>
          <t>Efficiency Ratio</t>
        </is>
      </c>
      <c r="G4" s="3" t="inlineStr">
        <is>
          <t>Benchmark Benchmark</t>
        </is>
      </c>
      <c r="H4" s="3" t="inlineStr">
        <is>
          <t>Excess Idling Fuel (L)</t>
        </is>
      </c>
      <c r="I4" s="3" t="inlineStr">
        <is>
          <t>Siphoning / Leak Flags</t>
        </is>
      </c>
      <c r="J4" s="3" t="inlineStr">
        <is>
          <t>Consumption Health</t>
        </is>
      </c>
    </row>
    <row r="5">
      <c r="B5" s="32" t="inlineStr">
        <is>
          <t>EV Passenger Shuttles (25x)</t>
        </is>
      </c>
      <c r="C5" s="19" t="inlineStr">
        <is>
          <t>Electric (kWh)</t>
        </is>
      </c>
      <c r="D5" s="33" t="n">
        <v>28500</v>
      </c>
      <c r="E5" s="47" t="n">
        <v>4275</v>
      </c>
      <c r="F5" s="19" t="inlineStr">
        <is>
          <t>15.0 kWh/100km</t>
        </is>
      </c>
      <c r="G5" s="19" t="inlineStr">
        <is>
          <t>Target &lt; 16.5</t>
        </is>
      </c>
      <c r="H5" s="47" t="n">
        <v>0</v>
      </c>
      <c r="I5" s="19" t="inlineStr">
        <is>
          <t>ZERO_ANOMALY</t>
        </is>
      </c>
      <c r="J5" s="20" t="inlineStr">
        <is>
          <t>OPTIMAL_ENERGY</t>
        </is>
      </c>
    </row>
    <row r="6">
      <c r="B6" s="34" t="inlineStr">
        <is>
          <t>Heavy Logistics Trucks (15x)</t>
        </is>
      </c>
      <c r="C6" s="23" t="inlineStr">
        <is>
          <t>Bio-Diesel B35 (Liters)</t>
        </is>
      </c>
      <c r="D6" s="35" t="n">
        <v>45000</v>
      </c>
      <c r="E6" s="49" t="n">
        <v>11250</v>
      </c>
      <c r="F6" s="23" t="inlineStr">
        <is>
          <t>4.0 km/Liter</t>
        </is>
      </c>
      <c r="G6" s="23" t="inlineStr">
        <is>
          <t>Target &gt; 3.8</t>
        </is>
      </c>
      <c r="H6" s="49" t="n">
        <v>12</v>
      </c>
      <c r="I6" s="23" t="inlineStr">
        <is>
          <t>ZERO_ANOMALY</t>
        </is>
      </c>
      <c r="J6" s="24" t="inlineStr">
        <is>
          <t>OPTIMAL_ENERGY</t>
        </is>
      </c>
    </row>
    <row r="7">
      <c r="B7" s="32" t="inlineStr">
        <is>
          <t>Delivery Vans (30x)</t>
        </is>
      </c>
      <c r="C7" s="19" t="inlineStr">
        <is>
          <t>Bio-Diesel B35 (Liters)</t>
        </is>
      </c>
      <c r="D7" s="33" t="n">
        <v>38000</v>
      </c>
      <c r="E7" s="47" t="n">
        <v>4220</v>
      </c>
      <c r="F7" s="19" t="inlineStr">
        <is>
          <t>9.0 km/Liter</t>
        </is>
      </c>
      <c r="G7" s="19" t="inlineStr">
        <is>
          <t>Target &gt; 8.5</t>
        </is>
      </c>
      <c r="H7" s="47" t="n">
        <v>8.5</v>
      </c>
      <c r="I7" s="19" t="inlineStr">
        <is>
          <t>ZERO_ANOMALY</t>
        </is>
      </c>
      <c r="J7" s="20" t="inlineStr">
        <is>
          <t>OPTIMAL_ENERGY</t>
        </is>
      </c>
    </row>
    <row r="8">
      <c r="B8" s="34" t="inlineStr">
        <is>
          <t>Executive EV Sedans (10x)</t>
        </is>
      </c>
      <c r="C8" s="23" t="inlineStr">
        <is>
          <t>Electric (kWh)</t>
        </is>
      </c>
      <c r="D8" s="35" t="n">
        <v>14000</v>
      </c>
      <c r="E8" s="49" t="n">
        <v>2380</v>
      </c>
      <c r="F8" s="23" t="inlineStr">
        <is>
          <t>17.0 kWh/100km</t>
        </is>
      </c>
      <c r="G8" s="23" t="inlineStr">
        <is>
          <t>Target &lt; 18.0</t>
        </is>
      </c>
      <c r="H8" s="49" t="n">
        <v>0</v>
      </c>
      <c r="I8" s="23" t="inlineStr">
        <is>
          <t>ZERO_ANOMALY</t>
        </is>
      </c>
      <c r="J8" s="24" t="inlineStr">
        <is>
          <t>OPTIMAL_ENERGY</t>
        </is>
      </c>
    </row>
  </sheetData>
  <mergeCells count="1"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7" customWidth="1" min="2" max="2"/>
    <col width="30" customWidth="1" min="3" max="3"/>
    <col width="19" customWidth="1" min="4" max="4"/>
    <col width="35" customWidth="1" min="5" max="5"/>
    <col width="37" customWidth="1" min="6" max="6"/>
    <col width="26" customWidth="1" min="7" max="7"/>
    <col width="20" customWidth="1" min="8" max="8"/>
    <col width="22" customWidth="1" min="9" max="9"/>
    <col width="19" customWidth="1" min="10" max="10"/>
  </cols>
  <sheetData>
    <row r="2">
      <c r="B2" s="1" t="inlineStr">
        <is>
          <t>VEHICLE-TO-EVERYTHING (V2X) TELEMETRY &amp; ADAS COLLISION AVOIDANCE</t>
        </is>
      </c>
    </row>
    <row r="4">
      <c r="B4" s="3" t="inlineStr">
        <is>
          <t>ADAS Sensor / V2X Hub</t>
        </is>
      </c>
      <c r="C4" s="3" t="inlineStr">
        <is>
          <t>Technology Spec</t>
        </is>
      </c>
      <c r="D4" s="3" t="inlineStr">
        <is>
          <t>Evaluated Events</t>
        </is>
      </c>
      <c r="E4" s="3" t="inlineStr">
        <is>
          <t>Forward Collision Warnings (FCW)</t>
        </is>
      </c>
      <c r="F4" s="3" t="inlineStr">
        <is>
          <t>Autonomous Emergency Braking (AEB)</t>
        </is>
      </c>
      <c r="G4" s="3" t="inlineStr">
        <is>
          <t>Blind Spot Alerts (BSD)</t>
        </is>
      </c>
      <c r="H4" s="3" t="inlineStr">
        <is>
          <t>Near-Miss Averted</t>
        </is>
      </c>
      <c r="I4" s="3" t="inlineStr">
        <is>
          <t>Sensor Calibrated</t>
        </is>
      </c>
      <c r="J4" s="3" t="inlineStr">
        <is>
          <t>ADAS State</t>
        </is>
      </c>
    </row>
    <row r="5">
      <c r="B5" s="32" t="inlineStr">
        <is>
          <t>Mobileye 8 Connect (Vision)</t>
        </is>
      </c>
      <c r="C5" s="19" t="inlineStr">
        <is>
          <t>Monocular Vision 4K AI</t>
        </is>
      </c>
      <c r="D5" s="33" t="n">
        <v>45000</v>
      </c>
      <c r="E5" s="33" t="n">
        <v>18</v>
      </c>
      <c r="F5" s="33" t="n">
        <v>2</v>
      </c>
      <c r="G5" s="33" t="n">
        <v>42</v>
      </c>
      <c r="H5" s="33" t="n">
        <v>2</v>
      </c>
      <c r="I5" s="19" t="inlineStr">
        <is>
          <t>CALIBRATED_VERIFIED</t>
        </is>
      </c>
      <c r="J5" s="20" t="inlineStr">
        <is>
          <t>ACTIVE_PROTECTED</t>
        </is>
      </c>
    </row>
    <row r="6">
      <c r="B6" s="34" t="inlineStr">
        <is>
          <t>Cellular V2X On-Board Unit</t>
        </is>
      </c>
      <c r="C6" s="23" t="inlineStr">
        <is>
          <t>3GPP C-V2X PC5 Direct</t>
        </is>
      </c>
      <c r="D6" s="35" t="n">
        <v>120000</v>
      </c>
      <c r="E6" s="35" t="n">
        <v>0</v>
      </c>
      <c r="F6" s="35" t="n">
        <v>0</v>
      </c>
      <c r="G6" s="35" t="n">
        <v>0</v>
      </c>
      <c r="H6" s="35" t="n">
        <v>0</v>
      </c>
      <c r="I6" s="23" t="inlineStr">
        <is>
          <t>CALIBRATED_VERIFIED</t>
        </is>
      </c>
      <c r="J6" s="24" t="inlineStr">
        <is>
          <t>ACTIVE_PROTECTED</t>
        </is>
      </c>
    </row>
    <row r="7">
      <c r="B7" s="32" t="inlineStr">
        <is>
          <t>77GHz Millimeter Wave Radar</t>
        </is>
      </c>
      <c r="C7" s="19" t="inlineStr">
        <is>
          <t>Long-Range FMCW Radar</t>
        </is>
      </c>
      <c r="D7" s="33" t="n">
        <v>85000</v>
      </c>
      <c r="E7" s="33" t="n">
        <v>14</v>
      </c>
      <c r="F7" s="33" t="n">
        <v>1</v>
      </c>
      <c r="G7" s="33" t="n">
        <v>0</v>
      </c>
      <c r="H7" s="33" t="n">
        <v>1</v>
      </c>
      <c r="I7" s="19" t="inlineStr">
        <is>
          <t>CALIBRATED_VERIFIED</t>
        </is>
      </c>
      <c r="J7" s="20" t="inlineStr">
        <is>
          <t>ACTIVE_PROTECTED</t>
        </is>
      </c>
    </row>
    <row r="8">
      <c r="B8" s="34" t="inlineStr">
        <is>
          <t>Ultrasonic Blind Spot Radar</t>
        </is>
      </c>
      <c r="C8" s="23" t="inlineStr">
        <is>
          <t>Short-Range 12-Sensor Array</t>
        </is>
      </c>
      <c r="D8" s="35" t="n">
        <v>38000</v>
      </c>
      <c r="E8" s="35" t="n">
        <v>0</v>
      </c>
      <c r="F8" s="35" t="n">
        <v>0</v>
      </c>
      <c r="G8" s="35" t="n">
        <v>68</v>
      </c>
      <c r="H8" s="35" t="n">
        <v>0</v>
      </c>
      <c r="I8" s="23" t="inlineStr">
        <is>
          <t>CALIBRATED_VERIFIED</t>
        </is>
      </c>
      <c r="J8" s="24" t="inlineStr">
        <is>
          <t>ACTIVE_PROTECTED</t>
        </is>
      </c>
    </row>
  </sheetData>
  <mergeCells count="1"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4" customWidth="1" min="2" max="2"/>
    <col width="29" customWidth="1" min="3" max="3"/>
    <col width="31" customWidth="1" min="4" max="4"/>
    <col width="29" customWidth="1" min="5" max="5"/>
    <col width="31" customWidth="1" min="6" max="6"/>
    <col width="35" customWidth="1" min="7" max="7"/>
    <col width="16" customWidth="1" min="8" max="8"/>
    <col width="23" customWidth="1" min="9" max="9"/>
    <col width="16" customWidth="1" min="10" max="10"/>
  </cols>
  <sheetData>
    <row r="2">
      <c r="B2" s="1" t="inlineStr">
        <is>
          <t>AUTOMOTIVE CYBERSECURITY MANAGEMENT SYSTEM (CSMS / ISO 21434)</t>
        </is>
      </c>
    </row>
    <row r="4">
      <c r="B4" s="3" t="inlineStr">
        <is>
          <t>Automotive Asset / ECU</t>
        </is>
      </c>
      <c r="C4" s="3" t="inlineStr">
        <is>
          <t>Security Control Standard</t>
        </is>
      </c>
      <c r="D4" s="3" t="inlineStr">
        <is>
          <t>Threat Attack Vector</t>
        </is>
      </c>
      <c r="E4" s="3" t="inlineStr">
        <is>
          <t>CAN Bus Anomalies Filtered</t>
        </is>
      </c>
      <c r="F4" s="3" t="inlineStr">
        <is>
          <t>Unauthorized Telematics Auth</t>
        </is>
      </c>
      <c r="G4" s="3" t="inlineStr">
        <is>
          <t>Intrusion Detection System (IDS)</t>
        </is>
      </c>
      <c r="H4" s="3" t="inlineStr">
        <is>
          <t>Response Time</t>
        </is>
      </c>
      <c r="I4" s="3" t="inlineStr">
        <is>
          <t>Compliance Signoff</t>
        </is>
      </c>
      <c r="J4" s="3" t="inlineStr">
        <is>
          <t>Cyber State</t>
        </is>
      </c>
    </row>
    <row r="5">
      <c r="B5" s="32" t="inlineStr">
        <is>
          <t>Telematics Gateway (TCU)</t>
        </is>
      </c>
      <c r="C5" s="19" t="inlineStr">
        <is>
          <t>ISO/SAE 21434 CSMS</t>
        </is>
      </c>
      <c r="D5" s="19" t="inlineStr">
        <is>
          <t>Cellular Remote Exploit</t>
        </is>
      </c>
      <c r="E5" s="33" t="n">
        <v>0</v>
      </c>
      <c r="F5" s="33" t="n">
        <v>0</v>
      </c>
      <c r="G5" s="19" t="inlineStr">
        <is>
          <t>AUTOMOTIVE_IDS_ACTIVE</t>
        </is>
      </c>
      <c r="H5" s="19" t="inlineStr">
        <is>
          <t>&lt; 0.5s</t>
        </is>
      </c>
      <c r="I5" s="19" t="inlineStr">
        <is>
          <t>UNECE_R155_CERTIFIED</t>
        </is>
      </c>
      <c r="J5" s="20" t="inlineStr">
        <is>
          <t>SECURE_PASSED</t>
        </is>
      </c>
    </row>
    <row r="6">
      <c r="B6" s="34" t="inlineStr">
        <is>
          <t>CAN Gateway Firewall</t>
        </is>
      </c>
      <c r="C6" s="23" t="inlineStr">
        <is>
          <t>AUTOSAR SecOC Crypto</t>
        </is>
      </c>
      <c r="D6" s="23" t="inlineStr">
        <is>
          <t>CAN-Bus Frame Spoofing</t>
        </is>
      </c>
      <c r="E6" s="35" t="n">
        <v>0</v>
      </c>
      <c r="F6" s="35" t="n">
        <v>0</v>
      </c>
      <c r="G6" s="23" t="inlineStr">
        <is>
          <t>SECURE_ONBOARD_COMM</t>
        </is>
      </c>
      <c r="H6" s="23" t="inlineStr">
        <is>
          <t>&lt; 0.1s</t>
        </is>
      </c>
      <c r="I6" s="23" t="inlineStr">
        <is>
          <t>UNECE_R155_CERTIFIED</t>
        </is>
      </c>
      <c r="J6" s="24" t="inlineStr">
        <is>
          <t>SECURE_PASSED</t>
        </is>
      </c>
    </row>
    <row r="7">
      <c r="B7" s="32" t="inlineStr">
        <is>
          <t>Keyless Entry / Immobilizer</t>
        </is>
      </c>
      <c r="C7" s="19" t="inlineStr">
        <is>
          <t>PKI Dual-Frequency RF</t>
        </is>
      </c>
      <c r="D7" s="19" t="inlineStr">
        <is>
          <t>Relay Attack Key Theft</t>
        </is>
      </c>
      <c r="E7" s="33" t="n">
        <v>0</v>
      </c>
      <c r="F7" s="33" t="n">
        <v>0</v>
      </c>
      <c r="G7" s="19" t="inlineStr">
        <is>
          <t>ULTRA_WIDEBAND_RANGING</t>
        </is>
      </c>
      <c r="H7" s="19" t="inlineStr">
        <is>
          <t>&lt; 0.2s</t>
        </is>
      </c>
      <c r="I7" s="19" t="inlineStr">
        <is>
          <t>UNECE_R155_CERTIFIED</t>
        </is>
      </c>
      <c r="J7" s="20" t="inlineStr">
        <is>
          <t>SECURE_PASSED</t>
        </is>
      </c>
    </row>
    <row r="8">
      <c r="B8" s="34" t="inlineStr">
        <is>
          <t>OTA Software Gateway</t>
        </is>
      </c>
      <c r="C8" s="23" t="inlineStr">
        <is>
          <t>UNECE R156 Software Update</t>
        </is>
      </c>
      <c r="D8" s="23" t="inlineStr">
        <is>
          <t>Malicious Firmware Injection</t>
        </is>
      </c>
      <c r="E8" s="35" t="n">
        <v>0</v>
      </c>
      <c r="F8" s="35" t="n">
        <v>0</v>
      </c>
      <c r="G8" s="23" t="inlineStr">
        <is>
          <t>RSA_4096_SIGNATURE_VERIFY</t>
        </is>
      </c>
      <c r="H8" s="23" t="inlineStr">
        <is>
          <t>&lt; 1.0s</t>
        </is>
      </c>
      <c r="I8" s="23" t="inlineStr">
        <is>
          <t>UNECE_R156_CERTIFIED</t>
        </is>
      </c>
      <c r="J8" s="24" t="inlineStr">
        <is>
          <t>SECURE_PASSED</t>
        </is>
      </c>
    </row>
  </sheetData>
  <mergeCells count="1"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7" customWidth="1" min="2" max="2"/>
    <col width="30" customWidth="1" min="3" max="3"/>
    <col width="22" customWidth="1" min="4" max="4"/>
    <col width="20" customWidth="1" min="5" max="5"/>
    <col width="20" customWidth="1" min="6" max="6"/>
    <col width="22" customWidth="1" min="7" max="7"/>
    <col width="19" customWidth="1" min="8" max="8"/>
    <col width="25" customWidth="1" min="9" max="9"/>
    <col width="23" customWidth="1" min="10" max="10"/>
  </cols>
  <sheetData>
    <row r="2">
      <c r="B2" s="1" t="inlineStr">
        <is>
          <t>REFRIGERATED TRUCK (COLD CHAIN) MULTI-ZONE TEMPERATURE TELEMETRY</t>
        </is>
      </c>
    </row>
    <row r="4">
      <c r="B4" s="3" t="inlineStr">
        <is>
          <t>Reefer Truck ID</t>
        </is>
      </c>
      <c r="C4" s="3" t="inlineStr">
        <is>
          <t>Cargo Commodity</t>
        </is>
      </c>
      <c r="D4" s="3" t="inlineStr">
        <is>
          <t>Set Temperature (C)</t>
        </is>
      </c>
      <c r="E4" s="3" t="inlineStr">
        <is>
          <t>Zone A Sensor (C)</t>
        </is>
      </c>
      <c r="F4" s="3" t="inlineStr">
        <is>
          <t>Zone B Sensor (C)</t>
        </is>
      </c>
      <c r="G4" s="3" t="inlineStr">
        <is>
          <t>Relative Humidity %</t>
        </is>
      </c>
      <c r="H4" s="3" t="inlineStr">
        <is>
          <t>Door Open Events</t>
        </is>
      </c>
      <c r="I4" s="3" t="inlineStr">
        <is>
          <t>Compliance % (2C - 8C)</t>
        </is>
      </c>
      <c r="J4" s="3" t="inlineStr">
        <is>
          <t>Cargo Quality Health</t>
        </is>
      </c>
    </row>
    <row r="5">
      <c r="B5" s="32" t="inlineStr">
        <is>
          <t>REF-01 (B-9912-KLD)</t>
        </is>
      </c>
      <c r="C5" s="19" t="inlineStr">
        <is>
          <t>Pharmaceutical Vaccines</t>
        </is>
      </c>
      <c r="D5" s="59" t="n">
        <v>4</v>
      </c>
      <c r="E5" s="59" t="n">
        <v>4.2</v>
      </c>
      <c r="F5" s="59" t="n">
        <v>4.1</v>
      </c>
      <c r="G5" s="48" t="n">
        <v>0.55</v>
      </c>
      <c r="H5" s="33" t="n">
        <v>2</v>
      </c>
      <c r="I5" s="48" t="n">
        <v>1</v>
      </c>
      <c r="J5" s="20" t="inlineStr">
        <is>
          <t>PERFECT_QUALITY</t>
        </is>
      </c>
    </row>
    <row r="6">
      <c r="B6" s="34" t="inlineStr">
        <is>
          <t>REF-02 (B-9914-KLD)</t>
        </is>
      </c>
      <c r="C6" s="23" t="inlineStr">
        <is>
          <t>Fresh Dairy &amp; Milk Products</t>
        </is>
      </c>
      <c r="D6" s="60" t="n">
        <v>3</v>
      </c>
      <c r="E6" s="60" t="n">
        <v>3.2</v>
      </c>
      <c r="F6" s="60" t="n">
        <v>3.4</v>
      </c>
      <c r="G6" s="50" t="n">
        <v>0.6</v>
      </c>
      <c r="H6" s="35" t="n">
        <v>4</v>
      </c>
      <c r="I6" s="50" t="n">
        <v>1</v>
      </c>
      <c r="J6" s="24" t="inlineStr">
        <is>
          <t>PERFECT_QUALITY</t>
        </is>
      </c>
    </row>
    <row r="7">
      <c r="B7" s="32" t="inlineStr">
        <is>
          <t>REF-03 (L-8812-KLD)</t>
        </is>
      </c>
      <c r="C7" s="19" t="inlineStr">
        <is>
          <t>Premium Beef &amp; Meat Chilled</t>
        </is>
      </c>
      <c r="D7" s="59" t="n">
        <v>-18</v>
      </c>
      <c r="E7" s="59" t="n">
        <v>-18.2</v>
      </c>
      <c r="F7" s="59" t="n">
        <v>-18</v>
      </c>
      <c r="G7" s="48" t="n">
        <v>0.75</v>
      </c>
      <c r="H7" s="33" t="n">
        <v>1</v>
      </c>
      <c r="I7" s="48" t="n">
        <v>1</v>
      </c>
      <c r="J7" s="20" t="inlineStr">
        <is>
          <t>PERFECT_QUALITY</t>
        </is>
      </c>
    </row>
    <row r="8">
      <c r="B8" s="34" t="inlineStr">
        <is>
          <t>REF-04 (DK-7712-KLD)</t>
        </is>
      </c>
      <c r="C8" s="23" t="inlineStr">
        <is>
          <t>Fresh Seafood &amp; Salmon</t>
        </is>
      </c>
      <c r="D8" s="60" t="n">
        <v>-20</v>
      </c>
      <c r="E8" s="60" t="n">
        <v>-20.5</v>
      </c>
      <c r="F8" s="60" t="n">
        <v>-20.2</v>
      </c>
      <c r="G8" s="50" t="n">
        <v>0.7</v>
      </c>
      <c r="H8" s="35" t="n">
        <v>2</v>
      </c>
      <c r="I8" s="50" t="n">
        <v>1</v>
      </c>
      <c r="J8" s="24" t="inlineStr">
        <is>
          <t>PERFECT_QUALITY</t>
        </is>
      </c>
    </row>
  </sheetData>
  <mergeCells count="1"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16" customWidth="1" min="3" max="3"/>
    <col width="12" customWidth="1" min="4" max="4"/>
    <col width="12" customWidth="1" min="5" max="5"/>
    <col width="19" customWidth="1" min="6" max="6"/>
    <col width="12" customWidth="1" min="7" max="7"/>
    <col width="17" customWidth="1" min="8" max="8"/>
    <col width="21" customWidth="1" min="9" max="9"/>
    <col width="19" customWidth="1" min="10" max="10"/>
  </cols>
  <sheetData>
    <row r="2">
      <c r="B2" s="1" t="inlineStr">
        <is>
          <t>EXECUTIVE CONNECTED FLEET &amp; TRANSPORT ELECTRIFICATION SCORECARD</t>
        </is>
      </c>
    </row>
    <row r="4">
      <c r="B4" s="3" t="inlineStr">
        <is>
          <t>Strategic KPI Dimension</t>
        </is>
      </c>
      <c r="C4" s="3" t="inlineStr">
        <is>
          <t>Target FY2026</t>
        </is>
      </c>
      <c r="D4" s="3" t="inlineStr">
        <is>
          <t>Q1 Actual</t>
        </is>
      </c>
      <c r="E4" s="3" t="inlineStr">
        <is>
          <t>Q2 Actual</t>
        </is>
      </c>
      <c r="F4" s="3" t="inlineStr">
        <is>
          <t>Q3 Actual (Proj)</t>
        </is>
      </c>
      <c r="G4" s="3" t="inlineStr">
        <is>
          <t>Q4 Target</t>
        </is>
      </c>
      <c r="H4" s="3" t="inlineStr">
        <is>
          <t>FY26 Projected</t>
        </is>
      </c>
      <c r="I4" s="3" t="inlineStr">
        <is>
          <t>Variance vs Target</t>
        </is>
      </c>
      <c r="J4" s="3" t="inlineStr">
        <is>
          <t>Executive Health</t>
        </is>
      </c>
    </row>
    <row r="5">
      <c r="B5" s="32" t="inlineStr">
        <is>
          <t>Fleet Electrification EV Share %</t>
        </is>
      </c>
      <c r="C5" s="48" t="n">
        <v>0.4</v>
      </c>
      <c r="D5" s="48" t="n">
        <v>0.32</v>
      </c>
      <c r="E5" s="48" t="n">
        <v>0.365</v>
      </c>
      <c r="F5" s="48" t="n">
        <v>0.41</v>
      </c>
      <c r="G5" s="48" t="n">
        <v>0.45</v>
      </c>
      <c r="H5" s="48" t="n">
        <v>0.386</v>
      </c>
      <c r="I5" s="48" t="n">
        <v>-0.014</v>
      </c>
      <c r="J5" s="20" t="inlineStr">
        <is>
          <t>ON_TRACK</t>
        </is>
      </c>
    </row>
    <row r="6">
      <c r="B6" s="34" t="inlineStr">
        <is>
          <t>Rata-rata Kesehatan Baterai SoH %</t>
        </is>
      </c>
      <c r="C6" s="50" t="n">
        <v>0.95</v>
      </c>
      <c r="D6" s="50" t="n">
        <v>0.985</v>
      </c>
      <c r="E6" s="50" t="n">
        <v>0.982</v>
      </c>
      <c r="F6" s="50" t="n">
        <v>0.98</v>
      </c>
      <c r="G6" s="50" t="n">
        <v>0.975</v>
      </c>
      <c r="H6" s="50" t="n">
        <v>0.981</v>
      </c>
      <c r="I6" s="50" t="n">
        <v>0.031</v>
      </c>
      <c r="J6" s="24" t="inlineStr">
        <is>
          <t>EXCEEDS</t>
        </is>
      </c>
    </row>
    <row r="7">
      <c r="B7" s="32" t="inlineStr">
        <is>
          <t>Driver Safety Telematics Score (&gt; 90)</t>
        </is>
      </c>
      <c r="C7" s="59" t="n">
        <v>90</v>
      </c>
      <c r="D7" s="59" t="n">
        <v>95.2</v>
      </c>
      <c r="E7" s="59" t="n">
        <v>96.5</v>
      </c>
      <c r="F7" s="59" t="n">
        <v>96.8</v>
      </c>
      <c r="G7" s="59" t="n">
        <v>97.5</v>
      </c>
      <c r="H7" s="59" t="n">
        <v>96.5</v>
      </c>
      <c r="I7" s="59" t="n">
        <v>6.5</v>
      </c>
      <c r="J7" s="20" t="inlineStr">
        <is>
          <t>EXCEEDS</t>
        </is>
      </c>
    </row>
    <row r="8">
      <c r="B8" s="34" t="inlineStr">
        <is>
          <t>On-Time Dispatch Delivery (OTD) %</t>
        </is>
      </c>
      <c r="C8" s="50" t="n">
        <v>0.98</v>
      </c>
      <c r="D8" s="50" t="n">
        <v>0.985</v>
      </c>
      <c r="E8" s="50" t="n">
        <v>0.99</v>
      </c>
      <c r="F8" s="50" t="n">
        <v>0.992</v>
      </c>
      <c r="G8" s="50" t="n">
        <v>0.995</v>
      </c>
      <c r="H8" s="50" t="n">
        <v>0.991</v>
      </c>
      <c r="I8" s="50" t="n">
        <v>0.011</v>
      </c>
      <c r="J8" s="24" t="inlineStr">
        <is>
          <t>EXCEEDS</t>
        </is>
      </c>
    </row>
    <row r="9">
      <c r="B9" s="32" t="inlineStr">
        <is>
          <t>Penghematan Biaya Bahan Bakar %</t>
        </is>
      </c>
      <c r="C9" s="48" t="n">
        <v>0.25</v>
      </c>
      <c r="D9" s="48" t="n">
        <v>0.22</v>
      </c>
      <c r="E9" s="48" t="n">
        <v>0.245</v>
      </c>
      <c r="F9" s="48" t="n">
        <v>0.268</v>
      </c>
      <c r="G9" s="48" t="n">
        <v>0.28</v>
      </c>
      <c r="H9" s="48" t="n">
        <v>0.253</v>
      </c>
      <c r="I9" s="48" t="n">
        <v>0.003</v>
      </c>
      <c r="J9" s="20" t="inlineStr">
        <is>
          <t>EXCEEDS</t>
        </is>
      </c>
    </row>
    <row r="10">
      <c r="B10" s="34" t="inlineStr">
        <is>
          <t>Kepatuhan Suhu Cold-Chain %</t>
        </is>
      </c>
      <c r="C10" s="50" t="n">
        <v>1</v>
      </c>
      <c r="D10" s="50" t="n">
        <v>1</v>
      </c>
      <c r="E10" s="50" t="n">
        <v>1</v>
      </c>
      <c r="F10" s="50" t="n">
        <v>1</v>
      </c>
      <c r="G10" s="50" t="n">
        <v>1</v>
      </c>
      <c r="H10" s="50" t="n">
        <v>1</v>
      </c>
      <c r="I10" s="50" t="n">
        <v>0</v>
      </c>
      <c r="J10" s="24" t="inlineStr">
        <is>
          <t>EXCEEDS</t>
        </is>
      </c>
    </row>
    <row r="11">
      <c r="B11" s="32" t="inlineStr">
        <is>
          <t>Zero Insiden Siber Kendaraan ISO 21434</t>
        </is>
      </c>
      <c r="C11" s="33" t="n">
        <v>0</v>
      </c>
      <c r="D11" s="33" t="n">
        <v>0</v>
      </c>
      <c r="E11" s="33" t="n">
        <v>0</v>
      </c>
      <c r="F11" s="33" t="n">
        <v>0</v>
      </c>
      <c r="G11" s="33" t="n">
        <v>0</v>
      </c>
      <c r="H11" s="33" t="n">
        <v>0</v>
      </c>
      <c r="I11" s="33" t="n">
        <v>0</v>
      </c>
      <c r="J11" s="20" t="inlineStr">
        <is>
          <t>EXCEEDS</t>
        </is>
      </c>
    </row>
    <row r="12">
      <c r="B12" s="34" t="inlineStr">
        <is>
          <t>Tingkat Sukses Flash OTA Firmware %</t>
        </is>
      </c>
      <c r="C12" s="50" t="n">
        <v>0.995</v>
      </c>
      <c r="D12" s="50" t="n">
        <v>0.998</v>
      </c>
      <c r="E12" s="50" t="n">
        <v>0.999</v>
      </c>
      <c r="F12" s="50" t="n">
        <v>1</v>
      </c>
      <c r="G12" s="50" t="n">
        <v>1</v>
      </c>
      <c r="H12" s="50" t="n">
        <v>0.999</v>
      </c>
      <c r="I12" s="50" t="n">
        <v>0.004</v>
      </c>
      <c r="J12" s="24" t="inlineStr">
        <is>
          <t>EXCEEDS</t>
        </is>
      </c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2026-10-16T03:04:54Z</dcterms:created>
  <dcterms:modified xsi:type="dcterms:W3CDTF">2026-10-18T14:35:23Z</dcterms:modified>
</cp:coreProperties>
</file>