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 &amp; Guide" sheetId="1" state="visible" r:id="rId1"/>
    <sheet name="Executive CSPM DevSecOps Dash" sheetId="2" state="visible" r:id="rId2"/>
    <sheet name="Multi-Cloud CSPM Posture" sheetId="3" state="visible" r:id="rId3"/>
    <sheet name="Kubernetes &amp; Container Security" sheetId="4" state="visible" r:id="rId4"/>
    <sheet name="SAST Static Code Vulnerability" sheetId="5" state="visible" r:id="rId5"/>
    <sheet name="SCA &amp; Supply Chain SBOM Graph" sheetId="6" state="visible" r:id="rId6"/>
    <sheet name="DAST &amp; Dynamic API Security" sheetId="7" state="visible" r:id="rId7"/>
    <sheet name="CI CD Pipeline Security Gates" sheetId="8" state="visible" r:id="rId8"/>
    <sheet name="Secret Detection &amp; Key Leakage" sheetId="9" state="visible" r:id="rId9"/>
    <sheet name="Cloud IAM Entitlement CIEM" sheetId="10" state="visible" r:id="rId10"/>
    <sheet name="CWPP Runtime Workload Protect" sheetId="11" state="visible" r:id="rId11"/>
    <sheet name="Infrastructure as Code IaC Scan" sheetId="12" state="visible" r:id="rId12"/>
    <sheet name="Vulnerability Remediation MTTR" sheetId="13" state="visible" r:id="rId13"/>
    <sheet name="Strategic DevSecOps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0.0%"/>
    <numFmt numFmtId="165" formatCode="#,##0 LoC"/>
    <numFmt numFmtId="166" formatCode="#,##0 Leaks"/>
    <numFmt numFmtId="167" formatCode="0.0 Days"/>
    <numFmt numFmtId="168" formatCode="0.0"/>
    <numFmt numFmtId="169" formatCode="0.0&quot;%&quot;"/>
    <numFmt numFmtId="170" formatCode="#,##0.0"/>
  </numFmts>
  <fonts count="1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FFFFFF"/>
      <sz val="11"/>
    </font>
    <font>
      <name val="Calibri"/>
      <b val="1"/>
      <color rgb="00FFFFFF"/>
      <sz val="10"/>
    </font>
    <font>
      <name val="Calibri"/>
      <b val="1"/>
      <color rgb="001E293B"/>
      <sz val="10"/>
    </font>
    <font>
      <name val="Calibri"/>
      <color rgb="001E293B"/>
      <sz val="10"/>
    </font>
    <font>
      <name val="Calibri"/>
      <b val="1"/>
      <color rgb="00047857"/>
      <sz val="10"/>
    </font>
    <font>
      <name val="Calibri"/>
      <b val="1"/>
      <color rgb="00B45309"/>
      <sz val="10"/>
    </font>
    <font>
      <name val="Calibri"/>
      <b val="1"/>
      <color rgb="00475569"/>
      <sz val="9"/>
    </font>
    <font>
      <name val="Calibri"/>
      <b val="1"/>
      <color rgb="000F172A"/>
      <sz val="18"/>
    </font>
    <font>
      <name val="Calibri"/>
      <i val="1"/>
      <color rgb="0064748B"/>
      <sz val="8"/>
    </font>
    <font>
      <name val="Calibri"/>
      <b val="1"/>
      <color rgb="00FFFFFF"/>
      <sz val="12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10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1E293B"/>
        <bgColor rgb="001E293B"/>
      </patternFill>
    </fill>
    <fill>
      <patternFill patternType="solid">
        <fgColor rgb="00334155"/>
        <bgColor rgb="00334155"/>
      </patternFill>
    </fill>
    <fill>
      <patternFill patternType="solid">
        <fgColor rgb="00F1F5F9"/>
        <bgColor rgb="00F1F5F9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11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0F172A"/>
      </top>
      <bottom style="thin">
        <color rgb="00CBD5E1"/>
      </bottom>
    </border>
    <border>
      <left/>
      <right/>
      <top style="medium">
        <color rgb="000F172A"/>
      </top>
      <bottom/>
      <diagonal/>
    </border>
    <border>
      <left/>
      <right style="thin">
        <color rgb="00CBD5E1"/>
      </right>
      <top style="medium">
        <color rgb="000F172A"/>
      </top>
      <bottom/>
      <diagonal/>
    </border>
    <border>
      <left/>
      <right style="thin">
        <color rgb="00CBD5E1"/>
      </right>
      <top style="medium">
        <color rgb="000F172A"/>
      </top>
      <bottom style="thin">
        <color rgb="00CBD5E1"/>
      </bottom>
      <diagonal/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/>
      <right/>
      <top style="thin">
        <color rgb="00CBD5E1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5" borderId="1" pivotButton="0" quotePrefix="0" xfId="0"/>
    <xf numFmtId="0" fontId="5" fillId="5" borderId="1" pivotButton="0" quotePrefix="0" xfId="0"/>
    <xf numFmtId="0" fontId="4" fillId="6" borderId="1" pivotButton="0" quotePrefix="0" xfId="0"/>
    <xf numFmtId="0" fontId="5" fillId="6" borderId="1" pivotButton="0" quotePrefix="0" xfId="0"/>
    <xf numFmtId="0" fontId="8" fillId="7" borderId="2" applyAlignment="1" pivotButton="0" quotePrefix="0" xfId="0">
      <alignment horizontal="center" vertical="center"/>
    </xf>
    <xf numFmtId="0" fontId="0" fillId="0" borderId="2" pivotButton="0" quotePrefix="0" xfId="0"/>
    <xf numFmtId="3" fontId="9" fillId="7" borderId="2" applyAlignment="1" pivotButton="0" quotePrefix="0" xfId="0">
      <alignment horizontal="center" vertical="center"/>
    </xf>
    <xf numFmtId="164" fontId="9" fillId="7" borderId="2" applyAlignment="1" pivotButton="0" quotePrefix="0" xfId="0">
      <alignment horizontal="center" vertical="center"/>
    </xf>
    <xf numFmtId="0" fontId="10" fillId="7" borderId="2" applyAlignment="1" pivotButton="0" quotePrefix="0" xfId="0">
      <alignment horizontal="center" vertical="center"/>
    </xf>
    <xf numFmtId="165" fontId="9" fillId="7" borderId="2" applyAlignment="1" pivotButton="0" quotePrefix="0" xfId="0">
      <alignment horizontal="center" vertical="center"/>
    </xf>
    <xf numFmtId="166" fontId="9" fillId="7" borderId="2" applyAlignment="1" pivotButton="0" quotePrefix="0" xfId="0">
      <alignment horizontal="center" vertical="center"/>
    </xf>
    <xf numFmtId="167" fontId="9" fillId="7" borderId="2" applyAlignment="1" pivotButton="0" quotePrefix="0" xfId="0">
      <alignment horizontal="center" vertical="center"/>
    </xf>
    <xf numFmtId="0" fontId="11" fillId="3" borderId="0" applyAlignment="1" pivotButton="0" quotePrefix="0" xfId="0">
      <alignment horizontal="center" vertical="center"/>
    </xf>
    <xf numFmtId="3" fontId="5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  <xf numFmtId="3" fontId="5" fillId="5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0" fontId="4" fillId="0" borderId="1" pivotButton="0" quotePrefix="0" xfId="0"/>
    <xf numFmtId="3" fontId="4" fillId="0" borderId="1" pivotButton="0" quotePrefix="0" xfId="0"/>
    <xf numFmtId="164" fontId="4" fillId="0" borderId="1" pivotButton="0" quotePrefix="0" xfId="0"/>
    <xf numFmtId="0" fontId="7" fillId="5" borderId="1" applyAlignment="1" pivotButton="0" quotePrefix="0" xfId="0">
      <alignment horizontal="center" vertical="center"/>
    </xf>
    <xf numFmtId="0" fontId="0" fillId="0" borderId="1" pivotButton="0" quotePrefix="0" xfId="0"/>
    <xf numFmtId="3" fontId="0" fillId="0" borderId="1" pivotButton="0" quotePrefix="0" xfId="0"/>
    <xf numFmtId="164" fontId="0" fillId="0" borderId="1" pivotButton="0" quotePrefix="0" xfId="0"/>
    <xf numFmtId="0" fontId="7" fillId="6" borderId="1" applyAlignment="1" pivotButton="0" quotePrefix="0" xfId="0">
      <alignment horizontal="center" vertical="center"/>
    </xf>
    <xf numFmtId="168" fontId="5" fillId="6" borderId="1" applyAlignment="1" pivotButton="0" quotePrefix="0" xfId="0">
      <alignment horizontal="right" vertical="center"/>
    </xf>
    <xf numFmtId="168" fontId="5" fillId="5" borderId="1" applyAlignment="1" pivotButton="0" quotePrefix="0" xfId="0">
      <alignment horizontal="right" vertical="center"/>
    </xf>
    <xf numFmtId="168" fontId="0" fillId="0" borderId="1" pivotButton="0" quotePrefix="0" xfId="0"/>
    <xf numFmtId="0" fontId="5" fillId="6" borderId="1" applyAlignment="1" pivotButton="0" quotePrefix="0" xfId="0">
      <alignment horizontal="left" vertical="center"/>
    </xf>
    <xf numFmtId="10" fontId="5" fillId="6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0" fontId="5" fillId="5" borderId="1" applyAlignment="1" pivotButton="0" quotePrefix="0" xfId="0">
      <alignment horizontal="right" vertical="center"/>
    </xf>
    <xf numFmtId="0" fontId="0" fillId="0" borderId="5" pivotButton="0" quotePrefix="0" xfId="0"/>
    <xf numFmtId="165" fontId="9" fillId="7" borderId="2" applyAlignment="1" pivotButton="0" quotePrefix="0" xfId="0">
      <alignment horizontal="center" vertical="center"/>
    </xf>
    <xf numFmtId="166" fontId="9" fillId="7" borderId="2" applyAlignment="1" pivotButton="0" quotePrefix="0" xfId="0">
      <alignment horizontal="center" vertical="center"/>
    </xf>
    <xf numFmtId="167" fontId="9" fillId="7" borderId="2" applyAlignment="1" pivotButton="0" quotePrefix="0" xfId="0">
      <alignment horizontal="center" vertical="center"/>
    </xf>
    <xf numFmtId="0" fontId="12" fillId="0" borderId="0" pivotButton="0" quotePrefix="0" xfId="0"/>
    <xf numFmtId="0" fontId="13" fillId="8" borderId="10" applyAlignment="1" pivotButton="0" quotePrefix="0" xfId="0">
      <alignment horizontal="center" vertical="center"/>
    </xf>
    <xf numFmtId="0" fontId="14" fillId="9" borderId="10" applyAlignment="1" pivotButton="0" quotePrefix="0" xfId="0">
      <alignment horizontal="center" vertical="center"/>
    </xf>
    <xf numFmtId="169" fontId="13" fillId="9" borderId="10" applyAlignment="1" pivotButton="0" quotePrefix="0" xfId="0">
      <alignment horizontal="right" vertical="center"/>
    </xf>
    <xf numFmtId="0" fontId="14" fillId="9" borderId="10" applyAlignment="1" pivotButton="0" quotePrefix="0" xfId="0">
      <alignment horizontal="left" vertical="center"/>
    </xf>
    <xf numFmtId="168" fontId="13" fillId="9" borderId="10" applyAlignment="1" pivotButton="0" quotePrefix="0" xfId="0">
      <alignment horizontal="right" vertical="center"/>
    </xf>
    <xf numFmtId="0" fontId="0" fillId="0" borderId="8" pivotButton="0" quotePrefix="0" xfId="0"/>
    <xf numFmtId="0" fontId="0" fillId="0" borderId="9" pivotButton="0" quotePrefix="0" xfId="0"/>
    <xf numFmtId="168" fontId="5" fillId="6" borderId="1" applyAlignment="1" pivotButton="0" quotePrefix="0" xfId="0">
      <alignment horizontal="right" vertical="center"/>
    </xf>
    <xf numFmtId="168" fontId="5" fillId="5" borderId="1" applyAlignment="1" pivotButton="0" quotePrefix="0" xfId="0">
      <alignment horizontal="right" vertical="center"/>
    </xf>
    <xf numFmtId="168" fontId="0" fillId="0" borderId="1" pivotButton="0" quotePrefix="0" xfId="0"/>
    <xf numFmtId="3" fontId="13" fillId="9" borderId="10" applyAlignment="1" pivotButton="0" quotePrefix="0" xfId="0">
      <alignment horizontal="right" vertical="center"/>
    </xf>
    <xf numFmtId="170" fontId="13" fillId="9" borderId="1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Discovered Vulnerabilities by Architecture Layer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CSPM DevSecOps Dash'!C14</f>
            </strRef>
          </tx>
          <spPr>
            <a:ln>
              <a:prstDash val="solid"/>
            </a:ln>
          </spPr>
          <cat>
            <numRef>
              <f>'Executive CSPM DevSecOps Dash'!$B$15:$B$19</f>
            </numRef>
          </cat>
          <val>
            <numRef>
              <f>'Executive CSPM DevSecOps Dash'!$C$15:$C$19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Security Layer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Defect Count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Security Defect Distribution %</a:t>
            </a:r>
          </a:p>
        </rich>
      </tx>
    </title>
    <plotArea>
      <pieChart>
        <varyColors val="1"/>
        <ser>
          <idx val="0"/>
          <order val="0"/>
          <tx>
            <strRef>
              <f>'Executive CSPM DevSecOps Dash'!C14</f>
            </strRef>
          </tx>
          <spPr>
            <a:ln>
              <a:prstDash val="solid"/>
            </a:ln>
          </spPr>
          <cat>
            <numRef>
              <f>'Executive CSPM DevSecOps Dash'!$B$15:$B$19</f>
            </numRef>
          </cat>
          <val>
            <numRef>
              <f>'Executive CSPM DevSecOps Dash'!$C$15:$C$19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Cloud Misconfiguration Remediation Rate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CSPM DevSecOps Dash'!C49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CSPM DevSecOps Dash'!$B$50:$B$55</f>
            </numRef>
          </cat>
          <val>
            <numRef>
              <f>'Executive CSPM DevSecOps Dash'!$C$50:$C$55</f>
            </numRef>
          </val>
        </ser>
        <ser>
          <idx val="1"/>
          <order val="1"/>
          <tx>
            <strRef>
              <f>'Executive CSPM DevSecOps Dash'!D49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CSPM DevSecOps Dash'!$B$50:$B$55</f>
            </numRef>
          </cat>
          <val>
            <numRef>
              <f>'Executive CSPM DevSecOps Dash'!$D$50:$D$55</f>
            </numRef>
          </val>
        </ser>
        <ser>
          <idx val="2"/>
          <order val="2"/>
          <tx>
            <strRef>
              <f>'Executive CSPM DevSecOps Dash'!E49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CSPM DevSecOps Dash'!$B$50:$B$55</f>
            </numRef>
          </cat>
          <val>
            <numRef>
              <f>'Executive CSPM DevSecOps Dash'!$E$50:$E$55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CSPM &amp; Cloud DevSecOps Maturity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CSPM DevSecOps Dash'!H49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CSPM DevSecOps Dash'!$G$50:$G$55</f>
            </numRef>
          </cat>
          <val>
            <numRef>
              <f>'Executive CSPM DevSecOps Dash'!$H$50:$H$55</f>
            </numRef>
          </val>
        </ser>
        <ser>
          <idx val="1"/>
          <order val="1"/>
          <tx>
            <strRef>
              <f>'Executive CSPM DevSecOps Dash'!I49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CSPM DevSecOps Dash'!$G$50:$G$55</f>
            </numRef>
          </cat>
          <val>
            <numRef>
              <f>'Executive CSPM DevSecOps Dash'!$I$50:$I$55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Cloud Security Finding Remediation by Severity (Findings/Month)</a:t>
            </a:r>
          </a:p>
        </rich>
      </tx>
    </title>
    <plotArea>
      <areaChart>
        <grouping val="stacked"/>
        <ser>
          <idx val="0"/>
          <order val="0"/>
          <tx>
            <strRef>
              <f>'Executive CSPM DevSecOps Dash'!C73</f>
            </strRef>
          </tx>
          <spPr>
            <a:ln>
              <a:prstDash val="solid"/>
            </a:ln>
          </spPr>
          <cat>
            <numRef>
              <f>'Executive CSPM DevSecOps Dash'!$B$74:$B$79</f>
            </numRef>
          </cat>
          <val>
            <numRef>
              <f>'Executive CSPM DevSecOps Dash'!$C$74:$C$79</f>
            </numRef>
          </val>
        </ser>
        <ser>
          <idx val="1"/>
          <order val="1"/>
          <tx>
            <strRef>
              <f>'Executive CSPM DevSecOps Dash'!D73</f>
            </strRef>
          </tx>
          <spPr>
            <a:ln>
              <a:prstDash val="solid"/>
            </a:ln>
          </spPr>
          <cat>
            <numRef>
              <f>'Executive CSPM DevSecOps Dash'!$B$74:$B$79</f>
            </numRef>
          </cat>
          <val>
            <numRef>
              <f>'Executive CSPM DevSecOps Dash'!$D$74:$D$79</f>
            </numRef>
          </val>
        </ser>
        <ser>
          <idx val="2"/>
          <order val="2"/>
          <tx>
            <strRef>
              <f>'Executive CSPM DevSecOps Dash'!E73</f>
            </strRef>
          </tx>
          <spPr>
            <a:ln>
              <a:prstDash val="solid"/>
            </a:ln>
          </spPr>
          <cat>
            <numRef>
              <f>'Executive CSPM DevSecOps Dash'!$B$74:$B$79</f>
            </numRef>
          </cat>
          <val>
            <numRef>
              <f>'Executive CSPM DevSecOps Dash'!$E$74:$E$79</f>
            </numRef>
          </val>
        </ser>
        <ser>
          <idx val="3"/>
          <order val="3"/>
          <tx>
            <strRef>
              <f>'Executive CSPM DevSecOps Dash'!F73</f>
            </strRef>
          </tx>
          <spPr>
            <a:ln>
              <a:prstDash val="solid"/>
            </a:ln>
          </spPr>
          <cat>
            <numRef>
              <f>'Executive CSPM DevSecOps Dash'!$B$74:$B$79</f>
            </numRef>
          </cat>
          <val>
            <numRef>
              <f>'Executive CSPM DevSecOps Dash'!$F$74:$F$79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4"/>
  <chart>
    <title>
      <tx>
        <rich>
          <a:bodyPr/>
          <a:p>
            <a:pPr>
              <a:defRPr/>
            </a:pPr>
            <a:r>
              <a:t>DevSecOps Vulnerability Age (Days) vs Exploitability Index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CSPM DevSecOps Dash'!H73</f>
            </strRef>
          </tx>
          <spPr>
            <a:ln>
              <a:prstDash val="solid"/>
            </a:ln>
          </spPr>
          <cat>
            <numRef>
              <f>'Executive CSPM DevSecOps Dash'!$G$74:$G$79</f>
            </numRef>
          </cat>
          <val>
            <numRef>
              <f>'Executive CSPM DevSecOps Dash'!$H$74:$H$79</f>
            </numRef>
          </val>
        </ser>
        <ser>
          <idx val="1"/>
          <order val="1"/>
          <tx>
            <strRef>
              <f>'Executive CSPM DevSecOps Dash'!I73</f>
            </strRef>
          </tx>
          <spPr>
            <a:ln>
              <a:prstDash val="solid"/>
            </a:ln>
          </spPr>
          <cat>
            <numRef>
              <f>'Executive CSPM DevSecOps Dash'!$G$74:$G$79</f>
            </numRef>
          </cat>
          <val>
            <numRef>
              <f>'Executive CSPM DevSecOps Dash'!$I$74:$I$79</f>
            </numRef>
          </val>
        </ser>
        <ser>
          <idx val="2"/>
          <order val="2"/>
          <tx>
            <strRef>
              <f>'Executive CSPM DevSecOps Dash'!J73</f>
            </strRef>
          </tx>
          <spPr>
            <a:ln>
              <a:prstDash val="solid"/>
            </a:ln>
          </spPr>
          <cat>
            <numRef>
              <f>'Executive CSPM DevSecOps Dash'!$G$74:$G$79</f>
            </numRef>
          </cat>
          <val>
            <numRef>
              <f>'Executive CSPM DevSecOps Dash'!$J$74:$J$79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22</row>
      <rowOff>0</rowOff>
    </from>
    <ext cx="468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5</col>
      <colOff>0</colOff>
      <row>22</row>
      <rowOff>0</rowOff>
    </from>
    <ext cx="3960000" cy="25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18"/>
  <sheetViews>
    <sheetView showGridLines="1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54" customWidth="1" min="3" max="3"/>
    <col width="26" customWidth="1" min="4" max="4"/>
  </cols>
  <sheetData>
    <row r="2">
      <c r="B2" s="1" t="inlineStr">
        <is>
          <t>CLOUD SECURITY POSTURE (CSPM) &amp; DEVSECOPS COMMAND</t>
        </is>
      </c>
    </row>
    <row r="3">
      <c r="B3" s="2" t="inlineStr">
        <is>
          <t>Shift-Left Security Blueprint, Multi-Cloud Topology &amp; Sheet Navigation Index</t>
        </is>
      </c>
    </row>
    <row r="5">
      <c r="B5" s="3" t="inlineStr">
        <is>
          <t>Sheet Name</t>
        </is>
      </c>
      <c r="C5" s="3" t="inlineStr">
        <is>
          <t>DevSecOps &amp; Cloud Security Domain</t>
        </is>
      </c>
      <c r="D5" s="3" t="inlineStr">
        <is>
          <t>Engineering Custodian</t>
        </is>
      </c>
    </row>
    <row r="6">
      <c r="B6" s="4" t="inlineStr">
        <is>
          <t>Executive CSPM DevSecOps Dash</t>
        </is>
      </c>
      <c r="C6" s="5" t="inlineStr">
        <is>
          <t>Unified 8-KPI executive mission control, posture score &amp; pipeline security gates</t>
        </is>
      </c>
      <c r="D6" s="5" t="inlineStr">
        <is>
          <t>Chief Information Security Officer (CISO) / VP SecOps</t>
        </is>
      </c>
    </row>
    <row r="7">
      <c r="B7" s="6" t="inlineStr">
        <is>
          <t>Multi-Cloud CSPM Posture</t>
        </is>
      </c>
      <c r="C7" s="7" t="inlineStr">
        <is>
          <t>AWS, GCP &amp; Azure resource scanning, CIS Benchmark compliance &amp; drift</t>
        </is>
      </c>
      <c r="D7" s="7" t="inlineStr">
        <is>
          <t>Cloud Security Architect / SecOps Lead</t>
        </is>
      </c>
    </row>
    <row r="8">
      <c r="B8" s="4" t="inlineStr">
        <is>
          <t>Kubernetes &amp; Container Security</t>
        </is>
      </c>
      <c r="C8" s="5" t="inlineStr">
        <is>
          <t>EKS/GKE cluster posture, admission controllers, Trivy image scans &amp; root pod</t>
        </is>
      </c>
      <c r="D8" s="5" t="inlineStr">
        <is>
          <t>Platform Security Engineer / DevSecOps Lead</t>
        </is>
      </c>
    </row>
    <row r="9">
      <c r="B9" s="6" t="inlineStr">
        <is>
          <t>SAST Static Code Vulnerability</t>
        </is>
      </c>
      <c r="C9" s="7" t="inlineStr">
        <is>
          <t>SonarQube &amp; Semgrep static code analysis, OWASP Top 10 &amp; CWE findings</t>
        </is>
      </c>
      <c r="D9" s="7" t="inlineStr">
        <is>
          <t>Application Security (AppSec) Engineers</t>
        </is>
      </c>
    </row>
    <row r="10">
      <c r="B10" s="4" t="inlineStr">
        <is>
          <t>SCA &amp; Supply Chain SBOM Graph</t>
        </is>
      </c>
      <c r="C10" s="5" t="inlineStr">
        <is>
          <t>Software Bill of Materials (SBOM), open-source dependency CVEs &amp; licenses</t>
        </is>
      </c>
      <c r="D10" s="5" t="inlineStr">
        <is>
          <t>Software Supply Chain Security Custodian</t>
        </is>
      </c>
    </row>
    <row r="11">
      <c r="B11" s="6" t="inlineStr">
        <is>
          <t>DAST &amp; Dynamic API Security</t>
        </is>
      </c>
      <c r="C11" s="7" t="inlineStr">
        <is>
          <t>Dynamic application security testing, REST/gRPC API fuzzing &amp; OWASP API Top 10</t>
        </is>
      </c>
      <c r="D11" s="7" t="inlineStr">
        <is>
          <t>Product Security &amp; Penetration Testing Team</t>
        </is>
      </c>
    </row>
    <row r="12">
      <c r="B12" s="4" t="inlineStr">
        <is>
          <t>CI CD Pipeline Security Gates</t>
        </is>
      </c>
      <c r="C12" s="5" t="inlineStr">
        <is>
          <t>GitLab/GitHub Actions build break gates, security policy enforcement &amp; bypasses</t>
        </is>
      </c>
      <c r="D12" s="5" t="inlineStr">
        <is>
          <t>DevSecOps CI/CD Platform Engineers</t>
        </is>
      </c>
    </row>
    <row r="13">
      <c r="B13" s="6" t="inlineStr">
        <is>
          <t>Secret Detection &amp; Key Leakage</t>
        </is>
      </c>
      <c r="C13" s="7" t="inlineStr">
        <is>
          <t>Gitleaks &amp; GitGuardian commit scans, API keys, AWS tokens &amp; vault rotation</t>
        </is>
      </c>
      <c r="D13" s="7" t="inlineStr">
        <is>
          <t>Identity &amp; Secret Management Lead</t>
        </is>
      </c>
    </row>
    <row r="14">
      <c r="B14" s="4" t="inlineStr">
        <is>
          <t>Cloud IAM Entitlement CIEM</t>
        </is>
      </c>
      <c r="C14" s="5" t="inlineStr">
        <is>
          <t>Cloud Infrastructure Entitlement Management: over-privileged roles &amp; excess admin</t>
        </is>
      </c>
      <c r="D14" s="5" t="inlineStr">
        <is>
          <t>IAM Security Architect &amp; Cloud Governance</t>
        </is>
      </c>
    </row>
    <row r="15">
      <c r="B15" s="6" t="inlineStr">
        <is>
          <t>CWPP Runtime Workload Protect</t>
        </is>
      </c>
      <c r="C15" s="7" t="inlineStr">
        <is>
          <t>Cloud Workload Protection Platform: Falco runtime alerts, process injection &amp; eBPF</t>
        </is>
      </c>
      <c r="D15" s="7" t="inlineStr">
        <is>
          <t>SOC Incident Response &amp; Threat Hunting Lead</t>
        </is>
      </c>
    </row>
    <row r="16">
      <c r="B16" s="4" t="inlineStr">
        <is>
          <t>Infrastructure as Code IaC Scan</t>
        </is>
      </c>
      <c r="C16" s="5" t="inlineStr">
        <is>
          <t>Terraform &amp; Helm chart security scans (Checkov/Tfsec), misconfigurations</t>
        </is>
      </c>
      <c r="D16" s="5" t="inlineStr">
        <is>
          <t>Site Reliability Engineering (SRE) / Platform Sec</t>
        </is>
      </c>
    </row>
    <row r="17">
      <c r="B17" s="6" t="inlineStr">
        <is>
          <t>Vulnerability Remediation MTTR</t>
        </is>
      </c>
      <c r="C17" s="7" t="inlineStr">
        <is>
          <t>SLA tracking by CVSS severity (Critical &lt; 7d, High &lt; 14d) &amp; backlog aging</t>
        </is>
      </c>
      <c r="D17" s="7" t="inlineStr">
        <is>
          <t>Vulnerability Management &amp; Engineering PMO</t>
        </is>
      </c>
    </row>
    <row r="18">
      <c r="B18" s="4" t="inlineStr">
        <is>
          <t>Strategic DevSecOps Scorecard</t>
        </is>
      </c>
      <c r="C18" s="5" t="inlineStr">
        <is>
          <t>Quarterly executive maturity metrics vs ISO 27001, SOC 2 &amp; OJK Cloud Standards</t>
        </is>
      </c>
      <c r="D18" s="5" t="inlineStr">
        <is>
          <t>Security Steering Committee &amp; Board Risk Desk</t>
        </is>
      </c>
    </row>
  </sheetData>
  <mergeCells count="2">
    <mergeCell ref="B3:D3"/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J79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2">
      <c r="B2" s="1" t="inlineStr">
        <is>
          <t>ENTERPRISE CLOUD SECURITY POSTURE &amp; DEVSECOPS COMMAND CENTER</t>
        </is>
      </c>
    </row>
    <row r="3">
      <c r="B3" s="2" t="inlineStr">
        <is>
          <t>Unified Executive Mission Control • Multi-Cloud CSPM, Kubernetes, SAST/DAST, SBOM &amp; Shift-Left Gates</t>
        </is>
      </c>
    </row>
    <row r="5">
      <c r="B5" s="8" t="inlineStr">
        <is>
          <t>TOTAL CLOUD ASSETS</t>
        </is>
      </c>
      <c r="C5" s="40" t="n"/>
      <c r="D5" s="8" t="inlineStr">
        <is>
          <t>CSPM COMPLIANCE %</t>
        </is>
      </c>
      <c r="E5" s="40" t="n"/>
      <c r="F5" s="8" t="inlineStr">
        <is>
          <t>CRITICAL CSPM FINDINGS</t>
        </is>
      </c>
      <c r="G5" s="40" t="n"/>
      <c r="H5" s="8" t="inlineStr">
        <is>
          <t>CONTAINER PODS MONITORED</t>
        </is>
      </c>
      <c r="I5" s="40" t="n"/>
    </row>
    <row r="6">
      <c r="B6" s="10">
        <f>'Multi-Cloud CSPM Posture'!D11</f>
        <v/>
      </c>
      <c r="C6" s="40" t="n"/>
      <c r="D6" s="11">
        <f>'Multi-Cloud CSPM Posture'!E11</f>
        <v/>
      </c>
      <c r="E6" s="40" t="n"/>
      <c r="F6" s="10">
        <f>'Multi-Cloud CSPM Posture'!F11</f>
        <v/>
      </c>
      <c r="G6" s="40" t="n"/>
      <c r="H6" s="10">
        <f>'Kubernetes &amp; Container Security'!D10</f>
        <v/>
      </c>
      <c r="I6" s="40" t="n"/>
    </row>
    <row r="7">
      <c r="B7" s="12" t="inlineStr">
        <is>
          <t>Protected Cloud Resources</t>
        </is>
      </c>
      <c r="C7" s="40" t="n"/>
      <c r="D7" s="12" t="inlineStr">
        <is>
          <t>CIS Benchmark Average</t>
        </is>
      </c>
      <c r="E7" s="40" t="n"/>
      <c r="F7" s="12" t="inlineStr">
        <is>
          <t>Unresolved Critical CVEs</t>
        </is>
      </c>
      <c r="G7" s="40" t="n"/>
      <c r="H7" s="12" t="inlineStr">
        <is>
          <t>Production Nodes</t>
        </is>
      </c>
      <c r="I7" s="40" t="n"/>
    </row>
    <row r="9">
      <c r="B9" s="8" t="inlineStr">
        <is>
          <t>SAST CODE SCANNED (LoC)</t>
        </is>
      </c>
      <c r="C9" s="40" t="n"/>
      <c r="D9" s="8" t="inlineStr">
        <is>
          <t>SECRET LEAKS STOPPED</t>
        </is>
      </c>
      <c r="E9" s="40" t="n"/>
      <c r="F9" s="8" t="inlineStr">
        <is>
          <t>CRITICAL REMEDIATION MTTR</t>
        </is>
      </c>
      <c r="G9" s="40" t="n"/>
      <c r="H9" s="8" t="inlineStr">
        <is>
          <t>EXCESS PRIVILEGE PRUNED</t>
        </is>
      </c>
      <c r="I9" s="40" t="n"/>
    </row>
    <row r="10">
      <c r="B10" s="41">
        <f>'SAST Static Code Vulnerability'!E11</f>
        <v/>
      </c>
      <c r="C10" s="40" t="n"/>
      <c r="D10" s="42">
        <f>COUNTA('Secret Detection &amp; Key Leakage'!B5:B8)</f>
        <v/>
      </c>
      <c r="E10" s="40" t="n"/>
      <c r="F10" s="43">
        <f>'Vulnerability Remediation MTTR'!F5</f>
        <v/>
      </c>
      <c r="G10" s="40" t="n"/>
      <c r="H10" s="11">
        <f>'Cloud IAM Entitlement CIEM'!G10</f>
        <v/>
      </c>
      <c r="I10" s="40" t="n"/>
    </row>
    <row r="11">
      <c r="B11" s="12" t="inlineStr">
        <is>
          <t>Lines of Code Scanned</t>
        </is>
      </c>
      <c r="C11" s="40" t="n"/>
      <c r="D11" s="12" t="inlineStr">
        <is>
          <t>Zero Hardcoded Exposure</t>
        </is>
      </c>
      <c r="E11" s="40" t="n"/>
      <c r="F11" s="12" t="inlineStr">
        <is>
          <t>Average Days to Patch</t>
        </is>
      </c>
      <c r="G11" s="40" t="n"/>
      <c r="H11" s="12" t="inlineStr">
        <is>
          <t>CIEM Least-Privilege Delta</t>
        </is>
      </c>
      <c r="I11" s="40" t="n"/>
    </row>
    <row r="13">
      <c r="B13" s="16" t="inlineStr">
        <is>
          <t>DEVSECOPS VULNERABILITIES BY ARCHITECTURE LAYER</t>
        </is>
      </c>
      <c r="F13" s="16" t="inlineStr">
        <is>
          <t>ENTERPRISE DEVSECOPS &amp; CLOUD SECURITY WATCHLIST</t>
        </is>
      </c>
    </row>
    <row r="14">
      <c r="B14" s="3" t="inlineStr">
        <is>
          <t>Architecture Layer</t>
        </is>
      </c>
      <c r="C14" s="3" t="inlineStr">
        <is>
          <t>Vulnerabilities</t>
        </is>
      </c>
      <c r="D14" s="3" t="inlineStr">
        <is>
          <t>Defect Share %</t>
        </is>
      </c>
      <c r="F14" s="3" t="inlineStr">
        <is>
          <t>Security Control Domain</t>
        </is>
      </c>
      <c r="G14" s="3" t="inlineStr">
        <is>
          <t>Current Operating Metric</t>
        </is>
      </c>
      <c r="H14" s="3" t="inlineStr">
        <is>
          <t>Target Security SLA</t>
        </is>
      </c>
      <c r="I14" s="3" t="inlineStr">
        <is>
          <t>Assurance Status</t>
        </is>
      </c>
    </row>
    <row r="15">
      <c r="B15" s="6" t="inlineStr">
        <is>
          <t>Cloud Infrastructure (CSPM)</t>
        </is>
      </c>
      <c r="C15" s="17" t="n">
        <v>124</v>
      </c>
      <c r="D15" s="18">
        <f>C15/C20</f>
        <v/>
      </c>
      <c r="F15" s="6" t="inlineStr">
        <is>
          <t>Multi-Cloud CSPM Compliance</t>
        </is>
      </c>
      <c r="G15" s="19">
        <f>'Multi-Cloud CSPM Posture'!E11</f>
        <v/>
      </c>
      <c r="H15" s="19" t="inlineStr">
        <is>
          <t>&gt; 95.0% CIS Compliance</t>
        </is>
      </c>
      <c r="I15" s="20">
        <f>'Multi-Cloud CSPM Posture'!J5</f>
        <v/>
      </c>
    </row>
    <row r="16">
      <c r="B16" s="4" t="inlineStr">
        <is>
          <t>Kubernetes &amp; Pods</t>
        </is>
      </c>
      <c r="C16" s="21" t="n">
        <v>48</v>
      </c>
      <c r="D16" s="22">
        <f>C16/C20</f>
        <v/>
      </c>
      <c r="F16" s="4" t="inlineStr">
        <is>
          <t>Kubernetes Cluster Hardening</t>
        </is>
      </c>
      <c r="G16" s="23">
        <f>'Kubernetes &amp; Container Security'!D10 &amp; ' Nodes'</f>
        <v/>
      </c>
      <c r="H16" s="23" t="inlineStr">
        <is>
          <t>Zero Privileged Pods</t>
        </is>
      </c>
      <c r="I16" s="24">
        <f>'Kubernetes &amp; Container Security'!J5</f>
        <v/>
      </c>
    </row>
    <row r="17">
      <c r="B17" s="6" t="inlineStr">
        <is>
          <t>Application Source Code (SAST)</t>
        </is>
      </c>
      <c r="C17" s="17" t="n">
        <v>32</v>
      </c>
      <c r="D17" s="18">
        <f>C17/C20</f>
        <v/>
      </c>
      <c r="F17" s="6" t="inlineStr">
        <is>
          <t>Static Code Analysis (SAST)</t>
        </is>
      </c>
      <c r="G17" s="19">
        <f>'SAST Static Code Vulnerability'!I11</f>
        <v/>
      </c>
      <c r="H17" s="19" t="inlineStr">
        <is>
          <t>&gt; 99.0% Pass Rate</t>
        </is>
      </c>
      <c r="I17" s="20">
        <f>'SAST Static Code Vulnerability'!J5</f>
        <v/>
      </c>
    </row>
    <row r="18">
      <c r="B18" s="4" t="inlineStr">
        <is>
          <t>Open-Source Supply Chain (SCA)</t>
        </is>
      </c>
      <c r="C18" s="21" t="n">
        <v>65</v>
      </c>
      <c r="D18" s="22">
        <f>C18/C20</f>
        <v/>
      </c>
      <c r="F18" s="4" t="inlineStr">
        <is>
          <t>Software Supply Chain (SCA)</t>
        </is>
      </c>
      <c r="G18" s="23">
        <f>'SCA &amp; Supply Chain SBOM Graph'!E10 &amp; ' CVSS'</f>
        <v/>
      </c>
      <c r="H18" s="23" t="inlineStr">
        <is>
          <t>Zero Exploited in Wild</t>
        </is>
      </c>
      <c r="I18" s="24">
        <f>'SCA &amp; Supply Chain SBOM Graph'!J5</f>
        <v/>
      </c>
    </row>
    <row r="19">
      <c r="B19" s="6" t="inlineStr">
        <is>
          <t>IaC Terraform / Helm</t>
        </is>
      </c>
      <c r="C19" s="17" t="n">
        <v>14</v>
      </c>
      <c r="D19" s="18">
        <f>C19/C20</f>
        <v/>
      </c>
      <c r="F19" s="6" t="inlineStr">
        <is>
          <t>Dynamic API Security (DAST)</t>
        </is>
      </c>
      <c r="G19" s="19">
        <f>COUNTA('DAST &amp; Dynamic API Security'!B5:B8) &amp; ' APIs'</f>
        <v/>
      </c>
      <c r="H19" s="19" t="inlineStr">
        <is>
          <t>Zero BOLA Vulnerabilities</t>
        </is>
      </c>
      <c r="I19" s="20">
        <f>'DAST &amp; Dynamic API Security'!J5</f>
        <v/>
      </c>
    </row>
    <row r="20">
      <c r="B20" s="25" t="inlineStr">
        <is>
          <t>TOTAL VULNERABILITIES</t>
        </is>
      </c>
      <c r="C20" s="26">
        <f>SUM(C15:C19)</f>
        <v/>
      </c>
      <c r="D20" s="27">
        <f>SUM(D15:D19)</f>
        <v/>
      </c>
      <c r="F20" s="4" t="inlineStr">
        <is>
          <t>CI/CD Pipeline Security Gates</t>
        </is>
      </c>
      <c r="G20" s="23">
        <f>COUNTA('CI CD Pipeline Security Gates'!B5:B9) &amp; ' Builds'</f>
        <v/>
      </c>
      <c r="H20" s="23" t="inlineStr">
        <is>
          <t>100% Policy Enforced</t>
        </is>
      </c>
      <c r="I20" s="24">
        <f>'CI CD Pipeline Security Gates'!J5</f>
        <v/>
      </c>
    </row>
    <row r="21">
      <c r="F21" s="6" t="inlineStr">
        <is>
          <t>Hardcoded Secret Shield</t>
        </is>
      </c>
      <c r="G21" s="19">
        <f>COUNTA('Secret Detection &amp; Key Leakage'!B5:B8) &amp; ' Blocks'</f>
        <v/>
      </c>
      <c r="H21" s="19" t="inlineStr">
        <is>
          <t>Zero Leaked In Production</t>
        </is>
      </c>
      <c r="I21" s="20">
        <f>'Secret Detection &amp; Key Leakage'!J5</f>
        <v/>
      </c>
    </row>
    <row r="22">
      <c r="F22" s="4" t="inlineStr">
        <is>
          <t>CIEM Least-Privilege Scope</t>
        </is>
      </c>
      <c r="G22" s="23">
        <f>'Cloud IAM Entitlement CIEM'!G10</f>
        <v/>
      </c>
      <c r="H22" s="23" t="inlineStr">
        <is>
          <t>Zero Wildcard Admin Roles</t>
        </is>
      </c>
      <c r="I22" s="24">
        <f>'Cloud IAM Entitlement CIEM'!J5</f>
        <v/>
      </c>
    </row>
    <row r="23">
      <c r="F23" s="6" t="inlineStr">
        <is>
          <t>CWPP eBPF Runtime Threat</t>
        </is>
      </c>
      <c r="G23" s="19">
        <f>COUNTA('CWPP Runtime Workload Protect'!B5:B8) &amp; ' Events'</f>
        <v/>
      </c>
      <c r="H23" s="19" t="inlineStr">
        <is>
          <t>&lt; 2.0s Auto-Mitigation</t>
        </is>
      </c>
      <c r="I23" s="20">
        <f>'CWPP Runtime Workload Protect'!J5</f>
        <v/>
      </c>
    </row>
    <row r="24">
      <c r="F24" s="4" t="inlineStr">
        <is>
          <t>Infrastructure as Code (IaC)</t>
        </is>
      </c>
      <c r="G24" s="23">
        <f>'Infrastructure as Code IaC Scan'!I10</f>
        <v/>
      </c>
      <c r="H24" s="23" t="inlineStr">
        <is>
          <t>100% Shift-Left Catch</t>
        </is>
      </c>
      <c r="I24" s="24">
        <f>'Infrastructure as Code IaC Scan'!J5</f>
        <v/>
      </c>
    </row>
    <row r="48">
      <c r="B48" s="44" t="inlineStr">
        <is>
          <t>Monthly Cloud Misconfiguration Remediation Rate (%)</t>
        </is>
      </c>
      <c r="G48" s="44" t="inlineStr">
        <is>
          <t>CSPM &amp; Cloud DevSecOps Maturity Index</t>
        </is>
      </c>
    </row>
    <row r="49">
      <c r="B49" s="45" t="inlineStr">
        <is>
          <t>Month</t>
        </is>
      </c>
      <c r="C49" s="45" t="inlineStr">
        <is>
          <t>Target Remediation %</t>
        </is>
      </c>
      <c r="D49" s="45" t="inlineStr">
        <is>
          <t>Actual Remediated %</t>
        </is>
      </c>
      <c r="E49" s="45" t="inlineStr">
        <is>
          <t>CI/CD Pipeline Security Gate %</t>
        </is>
      </c>
      <c r="G49" s="45" t="inlineStr">
        <is>
          <t>Operational Capability Pillar</t>
        </is>
      </c>
      <c r="H49" s="45" t="inlineStr">
        <is>
          <t>Benchmark</t>
        </is>
      </c>
      <c r="I49" s="45" t="inlineStr">
        <is>
          <t>Current Attainment</t>
        </is>
      </c>
    </row>
    <row r="50">
      <c r="B50" s="46" t="inlineStr">
        <is>
          <t>May</t>
        </is>
      </c>
      <c r="C50" s="47" t="n">
        <v>85</v>
      </c>
      <c r="D50" s="47" t="n">
        <v>86.40000000000001</v>
      </c>
      <c r="E50" s="47" t="n">
        <v>91</v>
      </c>
      <c r="G50" s="48" t="inlineStr">
        <is>
          <t>IaC Drift Detection (Terraform)</t>
        </is>
      </c>
      <c r="H50" s="49" t="n">
        <v>4</v>
      </c>
      <c r="I50" s="49" t="n">
        <v>4.6</v>
      </c>
    </row>
    <row r="51">
      <c r="B51" s="46" t="inlineStr">
        <is>
          <t>Jun</t>
        </is>
      </c>
      <c r="C51" s="47" t="n">
        <v>88</v>
      </c>
      <c r="D51" s="47" t="n">
        <v>89.2</v>
      </c>
      <c r="E51" s="47" t="n">
        <v>93.5</v>
      </c>
      <c r="G51" s="48" t="inlineStr">
        <is>
          <t>Container Image Vulnerability</t>
        </is>
      </c>
      <c r="H51" s="49" t="n">
        <v>4.2</v>
      </c>
      <c r="I51" s="49" t="n">
        <v>4.7</v>
      </c>
    </row>
    <row r="52">
      <c r="B52" s="46" t="inlineStr">
        <is>
          <t>Jul</t>
        </is>
      </c>
      <c r="C52" s="47" t="n">
        <v>90</v>
      </c>
      <c r="D52" s="47" t="n">
        <v>91.5</v>
      </c>
      <c r="E52" s="47" t="n">
        <v>94.8</v>
      </c>
      <c r="G52" s="48" t="inlineStr">
        <is>
          <t>Cloud IAM Least Privilege</t>
        </is>
      </c>
      <c r="H52" s="49" t="n">
        <v>4</v>
      </c>
      <c r="I52" s="49" t="n">
        <v>4.5</v>
      </c>
    </row>
    <row r="53">
      <c r="B53" s="46" t="inlineStr">
        <is>
          <t>Aug</t>
        </is>
      </c>
      <c r="C53" s="47" t="n">
        <v>90</v>
      </c>
      <c r="D53" s="47" t="n">
        <v>90.8</v>
      </c>
      <c r="E53" s="47" t="n">
        <v>94.2</v>
      </c>
      <c r="G53" s="48" t="inlineStr">
        <is>
          <t>K8s Runtime GuardDuty</t>
        </is>
      </c>
      <c r="H53" s="49" t="n">
        <v>3.8</v>
      </c>
      <c r="I53" s="49" t="n">
        <v>4.4</v>
      </c>
    </row>
    <row r="54">
      <c r="B54" s="46" t="inlineStr">
        <is>
          <t>Sep</t>
        </is>
      </c>
      <c r="C54" s="47" t="n">
        <v>92</v>
      </c>
      <c r="D54" s="47" t="n">
        <v>93.8</v>
      </c>
      <c r="E54" s="47" t="n">
        <v>96.5</v>
      </c>
      <c r="G54" s="48" t="inlineStr">
        <is>
          <t>Secret Key Leak Prevention</t>
        </is>
      </c>
      <c r="H54" s="49" t="n">
        <v>4.5</v>
      </c>
      <c r="I54" s="49" t="n">
        <v>4.9</v>
      </c>
    </row>
    <row r="55">
      <c r="B55" s="46" t="inlineStr">
        <is>
          <t>Oct</t>
        </is>
      </c>
      <c r="C55" s="47" t="n">
        <v>95</v>
      </c>
      <c r="D55" s="47" t="n">
        <v>96.2</v>
      </c>
      <c r="E55" s="47" t="n">
        <v>98.40000000000001</v>
      </c>
      <c r="G55" s="48" t="inlineStr">
        <is>
          <t>Automated Policy-as-Code</t>
        </is>
      </c>
      <c r="H55" s="49" t="n">
        <v>3.8</v>
      </c>
      <c r="I55" s="49" t="n">
        <v>4.3</v>
      </c>
    </row>
    <row r="72">
      <c r="B72" s="44" t="inlineStr">
        <is>
          <t>Cloud Security Finding Remediation by Severity (Findings/Month)</t>
        </is>
      </c>
      <c r="G72" s="44" t="inlineStr">
        <is>
          <t>DevSecOps Vulnerability Age (Days) vs Exploitability Index</t>
        </is>
      </c>
    </row>
    <row r="73">
      <c r="B73" s="45" t="inlineStr">
        <is>
          <t>Month</t>
        </is>
      </c>
      <c r="C73" s="45" t="inlineStr">
        <is>
          <t>Critical</t>
        </is>
      </c>
      <c r="D73" s="45" t="inlineStr">
        <is>
          <t>High</t>
        </is>
      </c>
      <c r="E73" s="45" t="inlineStr">
        <is>
          <t>Medium</t>
        </is>
      </c>
      <c r="F73" s="45" t="inlineStr">
        <is>
          <t>Low</t>
        </is>
      </c>
      <c r="G73" s="45" t="inlineStr">
        <is>
          <t>Asset / Repo</t>
        </is>
      </c>
      <c r="H73" s="45" t="inlineStr">
        <is>
          <t>Days Open</t>
        </is>
      </c>
      <c r="I73" s="45" t="inlineStr">
        <is>
          <t>CVSS Score</t>
        </is>
      </c>
      <c r="J73" s="45" t="inlineStr">
        <is>
          <t>Assets Exposed</t>
        </is>
      </c>
    </row>
    <row r="74">
      <c r="B74" s="48" t="inlineStr">
        <is>
          <t>May</t>
        </is>
      </c>
      <c r="C74" s="55" t="n">
        <v>42</v>
      </c>
      <c r="D74" s="55" t="n">
        <v>128</v>
      </c>
      <c r="E74" s="55" t="n">
        <v>310</v>
      </c>
      <c r="F74" s="55" t="n">
        <v>520</v>
      </c>
      <c r="G74" s="48" t="inlineStr">
        <is>
          <t>Core-API-Ingress</t>
        </is>
      </c>
      <c r="H74" s="56" t="n">
        <v>4</v>
      </c>
      <c r="I74" s="56" t="n">
        <v>9.800000000000001</v>
      </c>
      <c r="J74" s="55" t="n">
        <v>12</v>
      </c>
    </row>
    <row r="75">
      <c r="B75" s="48" t="inlineStr">
        <is>
          <t>Jun</t>
        </is>
      </c>
      <c r="C75" s="55" t="n">
        <v>35</v>
      </c>
      <c r="D75" s="55" t="n">
        <v>110</v>
      </c>
      <c r="E75" s="55" t="n">
        <v>280</v>
      </c>
      <c r="F75" s="55" t="n">
        <v>490</v>
      </c>
      <c r="G75" s="48" t="inlineStr">
        <is>
          <t>Billing-Db-Cluster</t>
        </is>
      </c>
      <c r="H75" s="56" t="n">
        <v>8</v>
      </c>
      <c r="I75" s="56" t="n">
        <v>8.9</v>
      </c>
      <c r="J75" s="55" t="n">
        <v>6</v>
      </c>
    </row>
    <row r="76">
      <c r="B76" s="48" t="inlineStr">
        <is>
          <t>Jul</t>
        </is>
      </c>
      <c r="C76" s="55" t="n">
        <v>24</v>
      </c>
      <c r="D76" s="55" t="n">
        <v>88</v>
      </c>
      <c r="E76" s="55" t="n">
        <v>240</v>
      </c>
      <c r="F76" s="55" t="n">
        <v>450</v>
      </c>
      <c r="G76" s="48" t="inlineStr">
        <is>
          <t>Frontend-CDN-Edge</t>
        </is>
      </c>
      <c r="H76" s="56" t="n">
        <v>14</v>
      </c>
      <c r="I76" s="56" t="n">
        <v>7.5</v>
      </c>
      <c r="J76" s="55" t="n">
        <v>24</v>
      </c>
    </row>
    <row r="77">
      <c r="B77" s="48" t="inlineStr">
        <is>
          <t>Aug</t>
        </is>
      </c>
      <c r="C77" s="55" t="n">
        <v>26</v>
      </c>
      <c r="D77" s="55" t="n">
        <v>92</v>
      </c>
      <c r="E77" s="55" t="n">
        <v>230</v>
      </c>
      <c r="F77" s="55" t="n">
        <v>440</v>
      </c>
      <c r="G77" s="48" t="inlineStr">
        <is>
          <t>Log-Forwarder-Daemon</t>
        </is>
      </c>
      <c r="H77" s="56" t="n">
        <v>28</v>
      </c>
      <c r="I77" s="56" t="n">
        <v>6.2</v>
      </c>
      <c r="J77" s="55" t="n">
        <v>45</v>
      </c>
    </row>
    <row r="78">
      <c r="B78" s="48" t="inlineStr">
        <is>
          <t>Sep</t>
        </is>
      </c>
      <c r="C78" s="55" t="n">
        <v>15</v>
      </c>
      <c r="D78" s="55" t="n">
        <v>65</v>
      </c>
      <c r="E78" s="55" t="n">
        <v>180</v>
      </c>
      <c r="F78" s="55" t="n">
        <v>380</v>
      </c>
      <c r="G78" s="48" t="inlineStr">
        <is>
          <t>Internal-Admin-Portal</t>
        </is>
      </c>
      <c r="H78" s="56" t="n">
        <v>35</v>
      </c>
      <c r="I78" s="56" t="n">
        <v>5.8</v>
      </c>
      <c r="J78" s="55" t="n">
        <v>8</v>
      </c>
    </row>
    <row r="79">
      <c r="B79" s="48" t="inlineStr">
        <is>
          <t>Oct</t>
        </is>
      </c>
      <c r="C79" s="55" t="n">
        <v>8</v>
      </c>
      <c r="D79" s="55" t="n">
        <v>42</v>
      </c>
      <c r="E79" s="55" t="n">
        <v>140</v>
      </c>
      <c r="F79" s="55" t="n">
        <v>310</v>
      </c>
      <c r="G79" s="48" t="inlineStr">
        <is>
          <t>Legacy-ETL-Job</t>
        </is>
      </c>
      <c r="H79" s="56" t="n">
        <v>48</v>
      </c>
      <c r="I79" s="56" t="n">
        <v>4.2</v>
      </c>
      <c r="J79" s="55" t="n">
        <v>15</v>
      </c>
    </row>
  </sheetData>
  <mergeCells count="28">
    <mergeCell ref="F11:G11"/>
    <mergeCell ref="D10:E10"/>
    <mergeCell ref="B7:C7"/>
    <mergeCell ref="F10:G10"/>
    <mergeCell ref="H10:I10"/>
    <mergeCell ref="F6:G6"/>
    <mergeCell ref="H9:I9"/>
    <mergeCell ref="F7:G7"/>
    <mergeCell ref="D6:E6"/>
    <mergeCell ref="H6:I6"/>
    <mergeCell ref="B11:C11"/>
    <mergeCell ref="D11:E11"/>
    <mergeCell ref="F5:G5"/>
    <mergeCell ref="H11:I11"/>
    <mergeCell ref="D7:E7"/>
    <mergeCell ref="H7:I7"/>
    <mergeCell ref="B10:C10"/>
    <mergeCell ref="B9:C9"/>
    <mergeCell ref="D9:E9"/>
    <mergeCell ref="F13:J13"/>
    <mergeCell ref="F9:G9"/>
    <mergeCell ref="B6:C6"/>
    <mergeCell ref="B3:J3"/>
    <mergeCell ref="B5:C5"/>
    <mergeCell ref="B13:E13"/>
    <mergeCell ref="D5:E5"/>
    <mergeCell ref="H5:I5"/>
    <mergeCell ref="B2:J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J11"/>
  <sheetViews>
    <sheetView showGridLines="1" workbookViewId="0">
      <selection activeCell="A1" sqref="A1"/>
    </sheetView>
  </sheetViews>
  <sheetFormatPr baseColWidth="8" defaultRowHeight="15"/>
  <cols>
    <col width="62" customWidth="1" min="2" max="2"/>
    <col width="28" customWidth="1" min="3" max="3"/>
    <col width="25" customWidth="1" min="4" max="4"/>
    <col width="18" customWidth="1" min="5" max="5"/>
    <col width="20" customWidth="1" min="6" max="6"/>
    <col width="16" customWidth="1" min="7" max="7"/>
    <col width="18" customWidth="1" min="8" max="8"/>
    <col width="21" customWidth="1" min="9" max="9"/>
    <col width="21" customWidth="1" min="10" max="10"/>
  </cols>
  <sheetData>
    <row r="2">
      <c r="B2" s="1" t="inlineStr">
        <is>
          <t>MULTI-CLOUD SECURITY POSTURE MANAGEMENT (CSPM) &amp; COMPLIANCE</t>
        </is>
      </c>
    </row>
    <row r="4">
      <c r="B4" s="3" t="inlineStr">
        <is>
          <t>Cloud Account / Project</t>
        </is>
      </c>
      <c r="C4" s="3" t="inlineStr">
        <is>
          <t>Provider &amp; Region</t>
        </is>
      </c>
      <c r="D4" s="3" t="inlineStr">
        <is>
          <t>Total Monitored Assets</t>
        </is>
      </c>
      <c r="E4" s="3" t="inlineStr">
        <is>
          <t>CIS Benchmark %</t>
        </is>
      </c>
      <c r="F4" s="3" t="inlineStr">
        <is>
          <t>Critical Findings</t>
        </is>
      </c>
      <c r="G4" s="3" t="inlineStr">
        <is>
          <t>High Findings</t>
        </is>
      </c>
      <c r="H4" s="3" t="inlineStr">
        <is>
          <t>Medium Findings</t>
        </is>
      </c>
      <c r="I4" s="3" t="inlineStr">
        <is>
          <t>Auto-Remediation %</t>
        </is>
      </c>
      <c r="J4" s="3" t="inlineStr">
        <is>
          <t>Account Posture</t>
        </is>
      </c>
    </row>
    <row r="5">
      <c r="B5" s="19" t="inlineStr">
        <is>
          <t>AWS-Prod-Core (0982-1142)</t>
        </is>
      </c>
      <c r="C5" s="19" t="inlineStr">
        <is>
          <t>AWS ap-southeast-1 (SG)</t>
        </is>
      </c>
      <c r="D5" s="17" t="n">
        <v>4250</v>
      </c>
      <c r="E5" s="18" t="n">
        <v>0.965</v>
      </c>
      <c r="F5" s="17" t="n">
        <v>0</v>
      </c>
      <c r="G5" s="17" t="n">
        <v>8</v>
      </c>
      <c r="H5" s="17" t="n">
        <v>34</v>
      </c>
      <c r="I5" s="18" t="n">
        <v>0.92</v>
      </c>
      <c r="J5" s="20" t="inlineStr">
        <is>
          <t>COMPLIANT_HEALTHY</t>
        </is>
      </c>
    </row>
    <row r="6">
      <c r="B6" s="23" t="inlineStr">
        <is>
          <t>AWS-Prod-DataLake (4412-8821)</t>
        </is>
      </c>
      <c r="C6" s="23" t="inlineStr">
        <is>
          <t>AWS ap-southeast-3 (JKT)</t>
        </is>
      </c>
      <c r="D6" s="21" t="n">
        <v>2890</v>
      </c>
      <c r="E6" s="22" t="n">
        <v>0.9419999999999999</v>
      </c>
      <c r="F6" s="21" t="n">
        <v>1</v>
      </c>
      <c r="G6" s="21" t="n">
        <v>14</v>
      </c>
      <c r="H6" s="21" t="n">
        <v>52</v>
      </c>
      <c r="I6" s="22" t="n">
        <v>0.85</v>
      </c>
      <c r="J6" s="28" t="inlineStr">
        <is>
          <t>ATTENTION_REQUIRED</t>
        </is>
      </c>
    </row>
    <row r="7">
      <c r="B7" s="19" t="inlineStr">
        <is>
          <t>GCP-Production-Kube (ent-k8s)</t>
        </is>
      </c>
      <c r="C7" s="19" t="inlineStr">
        <is>
          <t>GCP asia-southeast2 (JKT)</t>
        </is>
      </c>
      <c r="D7" s="17" t="n">
        <v>3420</v>
      </c>
      <c r="E7" s="18" t="n">
        <v>0.98</v>
      </c>
      <c r="F7" s="17" t="n">
        <v>0</v>
      </c>
      <c r="G7" s="17" t="n">
        <v>5</v>
      </c>
      <c r="H7" s="17" t="n">
        <v>22</v>
      </c>
      <c r="I7" s="18" t="n">
        <v>0.95</v>
      </c>
      <c r="J7" s="20" t="inlineStr">
        <is>
          <t>COMPLIANT_HEALTHY</t>
        </is>
      </c>
    </row>
    <row r="8">
      <c r="B8" s="23" t="inlineStr">
        <is>
          <t>GCP-Analytics-Mesh (ent-bigq)</t>
        </is>
      </c>
      <c r="C8" s="23" t="inlineStr">
        <is>
          <t>GCP asia-southeast2 (JKT)</t>
        </is>
      </c>
      <c r="D8" s="21" t="n">
        <v>1850</v>
      </c>
      <c r="E8" s="22" t="n">
        <v>0.955</v>
      </c>
      <c r="F8" s="21" t="n">
        <v>0</v>
      </c>
      <c r="G8" s="21" t="n">
        <v>7</v>
      </c>
      <c r="H8" s="21" t="n">
        <v>28</v>
      </c>
      <c r="I8" s="22" t="n">
        <v>0.88</v>
      </c>
      <c r="J8" s="24" t="inlineStr">
        <is>
          <t>COMPLIANT_HEALTHY</t>
        </is>
      </c>
    </row>
    <row r="9">
      <c r="B9" s="19" t="inlineStr">
        <is>
          <t>Azure-Prod-Identity (sub-01)</t>
        </is>
      </c>
      <c r="C9" s="19" t="inlineStr">
        <is>
          <t>Azure Southeast Asia</t>
        </is>
      </c>
      <c r="D9" s="17" t="n">
        <v>1420</v>
      </c>
      <c r="E9" s="18" t="n">
        <v>0.97</v>
      </c>
      <c r="F9" s="17" t="n">
        <v>0</v>
      </c>
      <c r="G9" s="17" t="n">
        <v>4</v>
      </c>
      <c r="H9" s="17" t="n">
        <v>18</v>
      </c>
      <c r="I9" s="18" t="n">
        <v>0.9</v>
      </c>
      <c r="J9" s="20" t="inlineStr">
        <is>
          <t>COMPLIANT_HEALTHY</t>
        </is>
      </c>
    </row>
    <row r="10">
      <c r="B10" s="23" t="inlineStr">
        <is>
          <t>AWS-Staging-Shared (7721-0021)</t>
        </is>
      </c>
      <c r="C10" s="23" t="inlineStr">
        <is>
          <t>AWS ap-southeast-1 (SG)</t>
        </is>
      </c>
      <c r="D10" s="21" t="n">
        <v>1980</v>
      </c>
      <c r="E10" s="22" t="n">
        <v>0.89</v>
      </c>
      <c r="F10" s="21" t="n">
        <v>2</v>
      </c>
      <c r="G10" s="21" t="n">
        <v>22</v>
      </c>
      <c r="H10" s="21" t="n">
        <v>65</v>
      </c>
      <c r="I10" s="22" t="n">
        <v>0.78</v>
      </c>
      <c r="J10" s="28" t="inlineStr">
        <is>
          <t>ATTENTION_REQUIRED</t>
        </is>
      </c>
    </row>
    <row r="11">
      <c r="B11" s="25" t="inlineStr">
        <is>
          <t>TOTAL MULTI-CLOUD ASSETS</t>
        </is>
      </c>
      <c r="C11" s="50" t="n"/>
      <c r="D11" s="30">
        <f>SUM(D5:D10)</f>
        <v/>
      </c>
      <c r="E11" s="31">
        <f>AVERAGE(E5:E10)</f>
        <v/>
      </c>
      <c r="F11" s="30">
        <f>SUM(F5:F10)</f>
        <v/>
      </c>
      <c r="G11" s="30">
        <f>SUM(G5:G10)</f>
        <v/>
      </c>
      <c r="H11" s="30">
        <f>SUM(H5:H10)</f>
        <v/>
      </c>
      <c r="I11" s="31">
        <f>AVERAGE(I5:I10)</f>
        <v/>
      </c>
      <c r="J11" s="29" t="n"/>
    </row>
  </sheetData>
  <mergeCells count="2">
    <mergeCell ref="B11:C11"/>
    <mergeCell ref="B2:J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J10"/>
  <sheetViews>
    <sheetView showGridLines="1" workbookViewId="0">
      <selection activeCell="A1" sqref="A1"/>
    </sheetView>
  </sheetViews>
  <sheetFormatPr baseColWidth="8" defaultRowHeight="15"/>
  <cols>
    <col width="66" customWidth="1" min="2" max="2"/>
    <col width="28" customWidth="1" min="3" max="3"/>
    <col width="13" customWidth="1" min="4" max="4"/>
    <col width="24" customWidth="1" min="5" max="5"/>
    <col width="27" customWidth="1" min="6" max="6"/>
    <col width="26" customWidth="1" min="7" max="7"/>
    <col width="24" customWidth="1" min="8" max="8"/>
    <col width="21" customWidth="1" min="9" max="9"/>
    <col width="19" customWidth="1" min="10" max="10"/>
  </cols>
  <sheetData>
    <row r="2">
      <c r="B2" s="1" t="inlineStr">
        <is>
          <t>KUBERNETES CLUSTER POSTURE, ADMISSION CONTROLLER &amp; POD SECURITY</t>
        </is>
      </c>
    </row>
    <row r="4">
      <c r="B4" s="3" t="inlineStr">
        <is>
          <t>Cluster Identifier</t>
        </is>
      </c>
      <c r="C4" s="3" t="inlineStr">
        <is>
          <t>K8s Version / Engine</t>
        </is>
      </c>
      <c r="D4" s="3" t="inlineStr">
        <is>
          <t>Node Count</t>
        </is>
      </c>
      <c r="E4" s="3" t="inlineStr">
        <is>
          <t>Pod Security Standard</t>
        </is>
      </c>
      <c r="F4" s="3" t="inlineStr">
        <is>
          <t>Admission Controller</t>
        </is>
      </c>
      <c r="G4" s="3" t="inlineStr">
        <is>
          <t>Privileged Pods Allowed</t>
        </is>
      </c>
      <c r="H4" s="3" t="inlineStr">
        <is>
          <t>Trivy Container Scans</t>
        </is>
      </c>
      <c r="I4" s="3" t="inlineStr">
        <is>
          <t>Critical Base CVEs</t>
        </is>
      </c>
      <c r="J4" s="3" t="inlineStr">
        <is>
          <t>Cluster Health</t>
        </is>
      </c>
    </row>
    <row r="5">
      <c r="B5" s="19" t="inlineStr">
        <is>
          <t>EKS-Prod-Core-01</t>
        </is>
      </c>
      <c r="C5" s="7" t="inlineStr">
        <is>
          <t>AWS EKS v1.29 Dedicated</t>
        </is>
      </c>
      <c r="D5" s="17" t="n">
        <v>48</v>
      </c>
      <c r="E5" s="19" t="inlineStr">
        <is>
          <t>RESTRICTED (Enforced)</t>
        </is>
      </c>
      <c r="F5" s="19" t="inlineStr">
        <is>
          <t>Kyverno + OPA Gatekeeper</t>
        </is>
      </c>
      <c r="G5" s="19" t="inlineStr">
        <is>
          <t>0 (Strictly Blocked)</t>
        </is>
      </c>
      <c r="H5" s="17" t="n">
        <v>1450</v>
      </c>
      <c r="I5" s="17" t="n">
        <v>0</v>
      </c>
      <c r="J5" s="20" t="inlineStr">
        <is>
          <t>HEALTHY_SECURE</t>
        </is>
      </c>
    </row>
    <row r="6">
      <c r="B6" s="23" t="inlineStr">
        <is>
          <t>GKE-Prod-Apps-01</t>
        </is>
      </c>
      <c r="C6" s="5" t="inlineStr">
        <is>
          <t>GCP GKE v1.29 Autopilot</t>
        </is>
      </c>
      <c r="D6" s="21" t="n">
        <v>65</v>
      </c>
      <c r="E6" s="23" t="inlineStr">
        <is>
          <t>RESTRICTED (Enforced)</t>
        </is>
      </c>
      <c r="F6" s="23" t="inlineStr">
        <is>
          <t>GKE Built-in Admission</t>
        </is>
      </c>
      <c r="G6" s="23" t="inlineStr">
        <is>
          <t>0 (Strictly Blocked)</t>
        </is>
      </c>
      <c r="H6" s="21" t="n">
        <v>2100</v>
      </c>
      <c r="I6" s="21" t="n">
        <v>0</v>
      </c>
      <c r="J6" s="24" t="inlineStr">
        <is>
          <t>HEALTHY_SECURE</t>
        </is>
      </c>
    </row>
    <row r="7">
      <c r="B7" s="19" t="inlineStr">
        <is>
          <t>EKS-Prod-Data-01</t>
        </is>
      </c>
      <c r="C7" s="7" t="inlineStr">
        <is>
          <t>AWS EKS v1.28 GPU Cluster</t>
        </is>
      </c>
      <c r="D7" s="17" t="n">
        <v>24</v>
      </c>
      <c r="E7" s="19" t="inlineStr">
        <is>
          <t>BASELINE (Exception)</t>
        </is>
      </c>
      <c r="F7" s="19" t="inlineStr">
        <is>
          <t>Kyverno Security Policy</t>
        </is>
      </c>
      <c r="G7" s="19" t="inlineStr">
        <is>
          <t>2 (Spark Daemon Set)</t>
        </is>
      </c>
      <c r="H7" s="17" t="n">
        <v>620</v>
      </c>
      <c r="I7" s="17" t="n">
        <v>1</v>
      </c>
      <c r="J7" s="32" t="inlineStr">
        <is>
          <t>EXCEPTION_ACTIVE</t>
        </is>
      </c>
    </row>
    <row r="8">
      <c r="B8" s="23" t="inlineStr">
        <is>
          <t>GKE-Prod-Mesh-01</t>
        </is>
      </c>
      <c r="C8" s="5" t="inlineStr">
        <is>
          <t>GCP GKE v1.29 Standard</t>
        </is>
      </c>
      <c r="D8" s="21" t="n">
        <v>36</v>
      </c>
      <c r="E8" s="23" t="inlineStr">
        <is>
          <t>RESTRICTED (Enforced)</t>
        </is>
      </c>
      <c r="F8" s="23" t="inlineStr">
        <is>
          <t>Kyverno + OPA Gatekeeper</t>
        </is>
      </c>
      <c r="G8" s="23" t="inlineStr">
        <is>
          <t>0 (Strictly Blocked)</t>
        </is>
      </c>
      <c r="H8" s="21" t="n">
        <v>980</v>
      </c>
      <c r="I8" s="21" t="n">
        <v>0</v>
      </c>
      <c r="J8" s="24" t="inlineStr">
        <is>
          <t>HEALTHY_SECURE</t>
        </is>
      </c>
    </row>
    <row r="9">
      <c r="B9" s="19" t="inlineStr">
        <is>
          <t>AKS-Core-Identity</t>
        </is>
      </c>
      <c r="C9" s="7" t="inlineStr">
        <is>
          <t>Azure AKS v1.28 Managed</t>
        </is>
      </c>
      <c r="D9" s="17" t="n">
        <v>18</v>
      </c>
      <c r="E9" s="19" t="inlineStr">
        <is>
          <t>RESTRICTED (Enforced)</t>
        </is>
      </c>
      <c r="F9" s="19" t="inlineStr">
        <is>
          <t>Azure Policy for AKS</t>
        </is>
      </c>
      <c r="G9" s="19" t="inlineStr">
        <is>
          <t>0 (Strictly Blocked)</t>
        </is>
      </c>
      <c r="H9" s="17" t="n">
        <v>450</v>
      </c>
      <c r="I9" s="17" t="n">
        <v>0</v>
      </c>
      <c r="J9" s="20" t="inlineStr">
        <is>
          <t>HEALTHY_SECURE</t>
        </is>
      </c>
    </row>
    <row r="10">
      <c r="B10" s="25" t="inlineStr">
        <is>
          <t>TOTAL KUBERNETES FLEET</t>
        </is>
      </c>
      <c r="C10" s="50" t="n"/>
      <c r="D10" s="30">
        <f>SUM(D5:D9)</f>
        <v/>
      </c>
      <c r="E10" s="29" t="n"/>
      <c r="F10" s="29" t="n"/>
      <c r="G10" s="29" t="n"/>
      <c r="H10" s="30">
        <f>SUM(H5:H9)</f>
        <v/>
      </c>
      <c r="I10" s="30">
        <f>SUM(I5:I9)</f>
        <v/>
      </c>
      <c r="J10" s="29" t="n"/>
    </row>
  </sheetData>
  <mergeCells count="2">
    <mergeCell ref="B10:C10"/>
    <mergeCell ref="B2:J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J11"/>
  <sheetViews>
    <sheetView showGridLines="1" workbookViewId="0">
      <selection activeCell="A1" sqref="A1"/>
    </sheetView>
  </sheetViews>
  <sheetFormatPr baseColWidth="8" defaultRowHeight="15"/>
  <cols>
    <col width="59" customWidth="1" min="2" max="2"/>
    <col width="23" customWidth="1" min="3" max="3"/>
    <col width="25" customWidth="1" min="4" max="4"/>
    <col width="22" customWidth="1" min="5" max="5"/>
    <col width="33" customWidth="1" min="6" max="6"/>
    <col width="20" customWidth="1" min="7" max="7"/>
    <col width="16" customWidth="1" min="8" max="8"/>
    <col width="22" customWidth="1" min="9" max="9"/>
    <col width="23" customWidth="1" min="10" max="10"/>
  </cols>
  <sheetData>
    <row r="2">
      <c r="B2" s="1" t="inlineStr">
        <is>
          <t>STATIC APPLICATION SECURITY TESTING (SAST) CODE ANALYSIS</t>
        </is>
      </c>
    </row>
    <row r="4">
      <c r="B4" s="3" t="inlineStr">
        <is>
          <t>Repository / Microservice</t>
        </is>
      </c>
      <c r="C4" s="3" t="inlineStr">
        <is>
          <t>Primary Language</t>
        </is>
      </c>
      <c r="D4" s="3" t="inlineStr">
        <is>
          <t>SAST Engine Tool</t>
        </is>
      </c>
      <c r="E4" s="3" t="inlineStr">
        <is>
          <t>Lines of Code (LoC)</t>
        </is>
      </c>
      <c r="F4" s="3" t="inlineStr">
        <is>
          <t>OWASP Top 10 Flaws</t>
        </is>
      </c>
      <c r="G4" s="3" t="inlineStr">
        <is>
          <t>Critical Findings</t>
        </is>
      </c>
      <c r="H4" s="3" t="inlineStr">
        <is>
          <t>High Findings</t>
        </is>
      </c>
      <c r="I4" s="3" t="inlineStr">
        <is>
          <t>Quality Gate Pass %</t>
        </is>
      </c>
      <c r="J4" s="3" t="inlineStr">
        <is>
          <t>Security Gate Status</t>
        </is>
      </c>
    </row>
    <row r="5">
      <c r="B5" s="19" t="inlineStr">
        <is>
          <t>core-banking-payment-service</t>
        </is>
      </c>
      <c r="C5" s="19" t="inlineStr">
        <is>
          <t>Java / Spring Boot 3</t>
        </is>
      </c>
      <c r="D5" s="19" t="inlineStr">
        <is>
          <t>SonarQube Enterprise</t>
        </is>
      </c>
      <c r="E5" s="17" t="n">
        <v>285000</v>
      </c>
      <c r="F5" s="7" t="inlineStr">
        <is>
          <t>A03:2021 Injection (SQL)</t>
        </is>
      </c>
      <c r="G5" s="17" t="n">
        <v>0</v>
      </c>
      <c r="H5" s="17" t="n">
        <v>2</v>
      </c>
      <c r="I5" s="18" t="n">
        <v>0.992</v>
      </c>
      <c r="J5" s="20" t="inlineStr">
        <is>
          <t>PASSED_GATE</t>
        </is>
      </c>
    </row>
    <row r="6">
      <c r="B6" s="23" t="inlineStr">
        <is>
          <t>checkout-web-frontend</t>
        </is>
      </c>
      <c r="C6" s="23" t="inlineStr">
        <is>
          <t>TypeScript / Next.js</t>
        </is>
      </c>
      <c r="D6" s="23" t="inlineStr">
        <is>
          <t>Semgrep Enterprise Pro</t>
        </is>
      </c>
      <c r="E6" s="21" t="n">
        <v>145000</v>
      </c>
      <c r="F6" s="5" t="inlineStr">
        <is>
          <t>A07:2021 XSS Escaping</t>
        </is>
      </c>
      <c r="G6" s="21" t="n">
        <v>0</v>
      </c>
      <c r="H6" s="21" t="n">
        <v>1</v>
      </c>
      <c r="I6" s="22" t="n">
        <v>0.995</v>
      </c>
      <c r="J6" s="24" t="inlineStr">
        <is>
          <t>PASSED_GATE</t>
        </is>
      </c>
    </row>
    <row r="7">
      <c r="B7" s="19" t="inlineStr">
        <is>
          <t>omnichannel-order-router</t>
        </is>
      </c>
      <c r="C7" s="19" t="inlineStr">
        <is>
          <t>Go / Gin gRPC</t>
        </is>
      </c>
      <c r="D7" s="19" t="inlineStr">
        <is>
          <t>Semgrep + SonarQube</t>
        </is>
      </c>
      <c r="E7" s="17" t="n">
        <v>112000</v>
      </c>
      <c r="F7" s="7" t="inlineStr">
        <is>
          <t>A01:2021 Broken Access</t>
        </is>
      </c>
      <c r="G7" s="17" t="n">
        <v>0</v>
      </c>
      <c r="H7" s="17" t="n">
        <v>0</v>
      </c>
      <c r="I7" s="18" t="n">
        <v>1</v>
      </c>
      <c r="J7" s="20" t="inlineStr">
        <is>
          <t>PASSED_GATE</t>
        </is>
      </c>
    </row>
    <row r="8">
      <c r="B8" s="23" t="inlineStr">
        <is>
          <t>customer-loyalty-api</t>
        </is>
      </c>
      <c r="C8" s="23" t="inlineStr">
        <is>
          <t>Python / FastAPI</t>
        </is>
      </c>
      <c r="D8" s="23" t="inlineStr">
        <is>
          <t>SonarQube Enterprise</t>
        </is>
      </c>
      <c r="E8" s="21" t="n">
        <v>98000</v>
      </c>
      <c r="F8" s="5" t="inlineStr">
        <is>
          <t>A02:2021 Cryptographic Failure</t>
        </is>
      </c>
      <c r="G8" s="21" t="n">
        <v>0</v>
      </c>
      <c r="H8" s="21" t="n">
        <v>1</v>
      </c>
      <c r="I8" s="22" t="n">
        <v>0.988</v>
      </c>
      <c r="J8" s="24" t="inlineStr">
        <is>
          <t>PASSED_GATE</t>
        </is>
      </c>
    </row>
    <row r="9">
      <c r="B9" s="19" t="inlineStr">
        <is>
          <t>pos-terminal-sync-daemon</t>
        </is>
      </c>
      <c r="C9" s="19" t="inlineStr">
        <is>
          <t>C# / .NET 8</t>
        </is>
      </c>
      <c r="D9" s="19" t="inlineStr">
        <is>
          <t>SonarQube Enterprise</t>
        </is>
      </c>
      <c r="E9" s="17" t="n">
        <v>82000</v>
      </c>
      <c r="F9" s="7" t="inlineStr">
        <is>
          <t>A04:2021 Insecure Design</t>
        </is>
      </c>
      <c r="G9" s="17" t="n">
        <v>0</v>
      </c>
      <c r="H9" s="17" t="n">
        <v>0</v>
      </c>
      <c r="I9" s="18" t="n">
        <v>1</v>
      </c>
      <c r="J9" s="20" t="inlineStr">
        <is>
          <t>PASSED_GATE</t>
        </is>
      </c>
    </row>
    <row r="10">
      <c r="B10" s="23" t="inlineStr">
        <is>
          <t>fraud-detection-inference</t>
        </is>
      </c>
      <c r="C10" s="23" t="inlineStr">
        <is>
          <t>Python / PyTorch</t>
        </is>
      </c>
      <c r="D10" s="23" t="inlineStr">
        <is>
          <t>Semgrep Enterprise Pro</t>
        </is>
      </c>
      <c r="E10" s="21" t="n">
        <v>64000</v>
      </c>
      <c r="F10" s="5" t="inlineStr">
        <is>
          <t>A08:2021 Software Integrity</t>
        </is>
      </c>
      <c r="G10" s="21" t="n">
        <v>0</v>
      </c>
      <c r="H10" s="21" t="n">
        <v>0</v>
      </c>
      <c r="I10" s="22" t="n">
        <v>1</v>
      </c>
      <c r="J10" s="24" t="inlineStr">
        <is>
          <t>PASSED_GATE</t>
        </is>
      </c>
    </row>
    <row r="11">
      <c r="B11" s="25" t="inlineStr">
        <is>
          <t>TOTAL CODEBASE SCANNED</t>
        </is>
      </c>
      <c r="C11" s="51" t="n"/>
      <c r="D11" s="50" t="n"/>
      <c r="E11" s="30">
        <f>SUM(E5:E10)</f>
        <v/>
      </c>
      <c r="F11" s="29" t="n"/>
      <c r="G11" s="30">
        <f>SUM(G5:G10)</f>
        <v/>
      </c>
      <c r="H11" s="30">
        <f>SUM(H5:H10)</f>
        <v/>
      </c>
      <c r="I11" s="31">
        <f>AVERAGE(I5:I10)</f>
        <v/>
      </c>
      <c r="J11" s="29" t="n"/>
    </row>
  </sheetData>
  <mergeCells count="2">
    <mergeCell ref="B11:D11"/>
    <mergeCell ref="B2:J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J10"/>
  <sheetViews>
    <sheetView showGridLines="1" workbookViewId="0">
      <selection activeCell="A1" sqref="A1"/>
    </sheetView>
  </sheetViews>
  <sheetFormatPr baseColWidth="8" defaultRowHeight="15"/>
  <cols>
    <col width="67" customWidth="1" min="2" max="2"/>
    <col width="16" customWidth="1" min="3" max="3"/>
    <col width="32" customWidth="1" min="4" max="4"/>
    <col width="20" customWidth="1" min="5" max="5"/>
    <col width="22" customWidth="1" min="6" max="6"/>
    <col width="30" customWidth="1" min="7" max="7"/>
    <col width="24" customWidth="1" min="8" max="8"/>
    <col width="26" customWidth="1" min="9" max="9"/>
    <col width="28" customWidth="1" min="10" max="10"/>
  </cols>
  <sheetData>
    <row r="2">
      <c r="B2" s="1" t="inlineStr">
        <is>
          <t>SOFTWARE COMPOSITION ANALYSIS (SCA) &amp; SBOM SUPPLY CHAIN SECURITY</t>
        </is>
      </c>
    </row>
    <row r="4">
      <c r="B4" s="3" t="inlineStr">
        <is>
          <t>Dependency / Package</t>
        </is>
      </c>
      <c r="C4" s="3" t="inlineStr">
        <is>
          <t>Ecosystem</t>
        </is>
      </c>
      <c r="D4" s="3" t="inlineStr">
        <is>
          <t>Discovered CVE</t>
        </is>
      </c>
      <c r="E4" s="3" t="inlineStr">
        <is>
          <t>CVSS Score (0-10)</t>
        </is>
      </c>
      <c r="F4" s="3" t="inlineStr">
        <is>
          <t>Direct / Transitive</t>
        </is>
      </c>
      <c r="G4" s="3" t="inlineStr">
        <is>
          <t>Remediation Patch Available</t>
        </is>
      </c>
      <c r="H4" s="3" t="inlineStr">
        <is>
          <t>License Compliance</t>
        </is>
      </c>
      <c r="I4" s="3" t="inlineStr">
        <is>
          <t>Exploited in Wild (KEV)</t>
        </is>
      </c>
      <c r="J4" s="3" t="inlineStr">
        <is>
          <t>Vulnerability Disposition</t>
        </is>
      </c>
    </row>
    <row r="5">
      <c r="B5" s="19" t="inlineStr">
        <is>
          <t>log4j-core v2.17.1</t>
        </is>
      </c>
      <c r="C5" s="19" t="inlineStr">
        <is>
          <t>Maven / Java</t>
        </is>
      </c>
      <c r="D5" s="7" t="inlineStr">
        <is>
          <t>CVE-2021-44832</t>
        </is>
      </c>
      <c r="E5" s="52" t="n">
        <v>6.6</v>
      </c>
      <c r="F5" s="19" t="inlineStr">
        <is>
          <t>Transitive Dep</t>
        </is>
      </c>
      <c r="G5" s="7" t="inlineStr">
        <is>
          <t>Upgrade to v2.23.0</t>
        </is>
      </c>
      <c r="H5" s="19" t="inlineStr">
        <is>
          <t>Apache-2.0 (Approved)</t>
        </is>
      </c>
      <c r="I5" s="19" t="inlineStr">
        <is>
          <t>NO_ACTIVE_EXPLOIT</t>
        </is>
      </c>
      <c r="J5" s="20" t="inlineStr">
        <is>
          <t>PATCHED_UPGRADED</t>
        </is>
      </c>
    </row>
    <row r="6">
      <c r="B6" s="23" t="inlineStr">
        <is>
          <t>json5 v2.2.1</t>
        </is>
      </c>
      <c r="C6" s="23" t="inlineStr">
        <is>
          <t>npm / Node.js</t>
        </is>
      </c>
      <c r="D6" s="5" t="inlineStr">
        <is>
          <t>CVE-2022-46175</t>
        </is>
      </c>
      <c r="E6" s="53" t="n">
        <v>7.1</v>
      </c>
      <c r="F6" s="23" t="inlineStr">
        <is>
          <t>Transitive Dep</t>
        </is>
      </c>
      <c r="G6" s="5" t="inlineStr">
        <is>
          <t>Upgrade to v2.2.3</t>
        </is>
      </c>
      <c r="H6" s="23" t="inlineStr">
        <is>
          <t>MIT (Approved)</t>
        </is>
      </c>
      <c r="I6" s="23" t="inlineStr">
        <is>
          <t>NO_ACTIVE_EXPLOIT</t>
        </is>
      </c>
      <c r="J6" s="24" t="inlineStr">
        <is>
          <t>PATCHED_UPGRADED</t>
        </is>
      </c>
    </row>
    <row r="7">
      <c r="B7" s="19" t="inlineStr">
        <is>
          <t>cryptography v41.0.4</t>
        </is>
      </c>
      <c r="C7" s="19" t="inlineStr">
        <is>
          <t>PyPI / Python</t>
        </is>
      </c>
      <c r="D7" s="7" t="inlineStr">
        <is>
          <t>CVE-2023-49083</t>
        </is>
      </c>
      <c r="E7" s="52" t="n">
        <v>7.5</v>
      </c>
      <c r="F7" s="19" t="inlineStr">
        <is>
          <t>Direct Dep</t>
        </is>
      </c>
      <c r="G7" s="7" t="inlineStr">
        <is>
          <t>Upgrade to v42.0.0</t>
        </is>
      </c>
      <c r="H7" s="19" t="inlineStr">
        <is>
          <t>Apache-2.0 (Approved)</t>
        </is>
      </c>
      <c r="I7" s="19" t="inlineStr">
        <is>
          <t>NO_ACTIVE_EXPLOIT</t>
        </is>
      </c>
      <c r="J7" s="20" t="inlineStr">
        <is>
          <t>PATCHED_UPGRADED</t>
        </is>
      </c>
    </row>
    <row r="8">
      <c r="B8" s="23" t="inlineStr">
        <is>
          <t>golang.org/x/net v0.17.0</t>
        </is>
      </c>
      <c r="C8" s="23" t="inlineStr">
        <is>
          <t>Go Modules</t>
        </is>
      </c>
      <c r="D8" s="5" t="inlineStr">
        <is>
          <t>CVE-2023-44487 (HTTP/2 Rapid)</t>
        </is>
      </c>
      <c r="E8" s="53" t="n">
        <v>7.5</v>
      </c>
      <c r="F8" s="23" t="inlineStr">
        <is>
          <t>Direct Dep</t>
        </is>
      </c>
      <c r="G8" s="5" t="inlineStr">
        <is>
          <t>Upgrade to v0.20.0</t>
        </is>
      </c>
      <c r="H8" s="23" t="inlineStr">
        <is>
          <t>BSD-3 (Approved)</t>
        </is>
      </c>
      <c r="I8" s="23" t="inlineStr">
        <is>
          <t>YES_CISA_KEV</t>
        </is>
      </c>
      <c r="J8" s="24" t="inlineStr">
        <is>
          <t>PATCHED_UPGRADED</t>
        </is>
      </c>
    </row>
    <row r="9">
      <c r="B9" s="19" t="inlineStr">
        <is>
          <t>pillow v10.0.0</t>
        </is>
      </c>
      <c r="C9" s="19" t="inlineStr">
        <is>
          <t>PyPI / Python</t>
        </is>
      </c>
      <c r="D9" s="7" t="inlineStr">
        <is>
          <t>CVE-2023-50447</t>
        </is>
      </c>
      <c r="E9" s="52" t="n">
        <v>8.800000000000001</v>
      </c>
      <c r="F9" s="19" t="inlineStr">
        <is>
          <t>Transitive Dep</t>
        </is>
      </c>
      <c r="G9" s="7" t="inlineStr">
        <is>
          <t>Upgrade to v10.2.0</t>
        </is>
      </c>
      <c r="H9" s="19" t="inlineStr">
        <is>
          <t>HPND (Approved)</t>
        </is>
      </c>
      <c r="I9" s="19" t="inlineStr">
        <is>
          <t>NO_ACTIVE_EXPLOIT</t>
        </is>
      </c>
      <c r="J9" s="20" t="inlineStr">
        <is>
          <t>PATCHED_UPGRADED</t>
        </is>
      </c>
    </row>
    <row r="10">
      <c r="B10" s="25" t="inlineStr">
        <is>
          <t>AVERAGE CVSS SEVERITY</t>
        </is>
      </c>
      <c r="C10" s="51" t="n"/>
      <c r="D10" s="50" t="n"/>
      <c r="E10" s="54">
        <f>AVERAGE(E5:E9)</f>
        <v/>
      </c>
      <c r="F10" s="29" t="n"/>
      <c r="G10" s="29" t="n"/>
      <c r="H10" s="29" t="n"/>
      <c r="I10" s="29" t="n"/>
      <c r="J10" s="29" t="n"/>
    </row>
  </sheetData>
  <mergeCells count="2">
    <mergeCell ref="B10:D10"/>
    <mergeCell ref="B2:J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J8"/>
  <sheetViews>
    <sheetView showGridLines="1" workbookViewId="0">
      <selection activeCell="A1" sqref="A1"/>
    </sheetView>
  </sheetViews>
  <sheetFormatPr baseColWidth="8" defaultRowHeight="15"/>
  <cols>
    <col width="60" customWidth="1" min="2" max="2"/>
    <col width="19" customWidth="1" min="3" max="3"/>
    <col width="25" customWidth="1" min="4" max="4"/>
    <col width="34" customWidth="1" min="5" max="5"/>
    <col width="32" customWidth="1" min="6" max="6"/>
    <col width="24" customWidth="1" min="7" max="7"/>
    <col width="21" customWidth="1" min="8" max="8"/>
    <col width="21" customWidth="1" min="9" max="9"/>
    <col width="22" customWidth="1" min="10" max="10"/>
  </cols>
  <sheetData>
    <row r="2">
      <c r="B2" s="1" t="inlineStr">
        <is>
          <t>DYNAMIC APPLICATION SECURITY TESTING (DAST) &amp; API DEFENSE</t>
        </is>
      </c>
    </row>
    <row r="4">
      <c r="B4" s="3" t="inlineStr">
        <is>
          <t>Endpoint / API Target</t>
        </is>
      </c>
      <c r="C4" s="3" t="inlineStr">
        <is>
          <t>Protocol / Spec</t>
        </is>
      </c>
      <c r="D4" s="3" t="inlineStr">
        <is>
          <t>DAST Scanner Tool</t>
        </is>
      </c>
      <c r="E4" s="3" t="inlineStr">
        <is>
          <t>OWASP API Security Top 10</t>
        </is>
      </c>
      <c r="F4" s="3" t="inlineStr">
        <is>
          <t>Discovered Risk Vector</t>
        </is>
      </c>
      <c r="G4" s="3" t="inlineStr">
        <is>
          <t>WAF Virtual Patch</t>
        </is>
      </c>
      <c r="H4" s="3" t="inlineStr">
        <is>
          <t>Fuzzing Test Cases</t>
        </is>
      </c>
      <c r="I4" s="3" t="inlineStr">
        <is>
          <t>Response Time (ms)</t>
        </is>
      </c>
      <c r="J4" s="3" t="inlineStr">
        <is>
          <t>Dynamic Scan Result</t>
        </is>
      </c>
    </row>
    <row r="5">
      <c r="B5" s="19" t="inlineStr">
        <is>
          <t>https://api.co.id/v1/checkout</t>
        </is>
      </c>
      <c r="C5" s="19" t="inlineStr">
        <is>
          <t>OpenAPI 3.0 REST</t>
        </is>
      </c>
      <c r="D5" s="19" t="inlineStr">
        <is>
          <t>StackHawk + OWASP ZAP</t>
        </is>
      </c>
      <c r="E5" s="7" t="inlineStr">
        <is>
          <t>API1:2023 Broken Object Auth</t>
        </is>
      </c>
      <c r="F5" s="7" t="inlineStr">
        <is>
          <t>BOLA object ID enumeration</t>
        </is>
      </c>
      <c r="G5" s="19" t="inlineStr">
        <is>
          <t>ENFORCED_IN_GATEWAY</t>
        </is>
      </c>
      <c r="H5" s="17" t="n">
        <v>14500</v>
      </c>
      <c r="I5" s="17" t="n">
        <v>180</v>
      </c>
      <c r="J5" s="20" t="inlineStr">
        <is>
          <t>SECURE_PASSED</t>
        </is>
      </c>
    </row>
    <row r="6">
      <c r="B6" s="23" t="inlineStr">
        <is>
          <t>https://api.co.id/v1/transfer</t>
        </is>
      </c>
      <c r="C6" s="23" t="inlineStr">
        <is>
          <t>gRPC HTTP/2</t>
        </is>
      </c>
      <c r="D6" s="23" t="inlineStr">
        <is>
          <t>Postman Sec + 42Crunch</t>
        </is>
      </c>
      <c r="E6" s="5" t="inlineStr">
        <is>
          <t>API2:2023 Broken Auth</t>
        </is>
      </c>
      <c r="F6" s="5" t="inlineStr">
        <is>
          <t>JWT Alg:None token tampering</t>
        </is>
      </c>
      <c r="G6" s="23" t="inlineStr">
        <is>
          <t>BLOCKED_AT_EDGE</t>
        </is>
      </c>
      <c r="H6" s="21" t="n">
        <v>8900</v>
      </c>
      <c r="I6" s="21" t="n">
        <v>120</v>
      </c>
      <c r="J6" s="24" t="inlineStr">
        <is>
          <t>SECURE_PASSED</t>
        </is>
      </c>
    </row>
    <row r="7">
      <c r="B7" s="19" t="inlineStr">
        <is>
          <t>https://api.co.id/v1/user/profile</t>
        </is>
      </c>
      <c r="C7" s="19" t="inlineStr">
        <is>
          <t>GraphQL Endpoint</t>
        </is>
      </c>
      <c r="D7" s="19" t="inlineStr">
        <is>
          <t>Escape GraphQL Scanner</t>
        </is>
      </c>
      <c r="E7" s="7" t="inlineStr">
        <is>
          <t>API3:2023 Object Property Exp</t>
        </is>
      </c>
      <c r="F7" s="7" t="inlineStr">
        <is>
          <t>GraphQL query depth injection</t>
        </is>
      </c>
      <c r="G7" s="19" t="inlineStr">
        <is>
          <t>COMPLEXITY_LIMITER</t>
        </is>
      </c>
      <c r="H7" s="17" t="n">
        <v>11200</v>
      </c>
      <c r="I7" s="17" t="n">
        <v>220</v>
      </c>
      <c r="J7" s="20" t="inlineStr">
        <is>
          <t>SECURE_PASSED</t>
        </is>
      </c>
    </row>
    <row r="8">
      <c r="B8" s="23" t="inlineStr">
        <is>
          <t>https://api.co.id/v1/promotions</t>
        </is>
      </c>
      <c r="C8" s="23" t="inlineStr">
        <is>
          <t>OpenAPI 3.0 REST</t>
        </is>
      </c>
      <c r="D8" s="23" t="inlineStr">
        <is>
          <t>StackHawk DAST</t>
        </is>
      </c>
      <c r="E8" s="5" t="inlineStr">
        <is>
          <t>API4:2023 Unrestricted Resource</t>
        </is>
      </c>
      <c r="F8" s="5" t="inlineStr">
        <is>
          <t>Rate limit bypass via XFF</t>
        </is>
      </c>
      <c r="G8" s="23" t="inlineStr">
        <is>
          <t>RATE_LIMIT_WAF_ACTIVE</t>
        </is>
      </c>
      <c r="H8" s="21" t="n">
        <v>16800</v>
      </c>
      <c r="I8" s="21" t="n">
        <v>95</v>
      </c>
      <c r="J8" s="24" t="inlineStr">
        <is>
          <t>SECURE_PASSED</t>
        </is>
      </c>
    </row>
  </sheetData>
  <mergeCells count="1">
    <mergeCell ref="B2:J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J9"/>
  <sheetViews>
    <sheetView showGridLines="1" workbookViewId="0">
      <selection activeCell="A1" sqref="A1"/>
    </sheetView>
  </sheetViews>
  <sheetFormatPr baseColWidth="8" defaultRowHeight="15"/>
  <cols>
    <col width="63" customWidth="1" min="2" max="2"/>
    <col width="22" customWidth="1" min="3" max="3"/>
    <col width="33" customWidth="1" min="4" max="4"/>
    <col width="25" customWidth="1" min="5" max="5"/>
    <col width="22" customWidth="1" min="6" max="6"/>
    <col width="30" customWidth="1" min="7" max="7"/>
    <col width="25" customWidth="1" min="8" max="8"/>
    <col width="26" customWidth="1" min="9" max="9"/>
    <col width="21" customWidth="1" min="10" max="10"/>
  </cols>
  <sheetData>
    <row r="2">
      <c r="B2" s="1" t="inlineStr">
        <is>
          <t>CI/CD SHIFT-LEFT PIPELINE SECURITY GATES &amp; BUILD ENFORCEMENT</t>
        </is>
      </c>
    </row>
    <row r="4">
      <c r="B4" s="3" t="inlineStr">
        <is>
          <t>Pipeline Workflow ID</t>
        </is>
      </c>
      <c r="C4" s="3" t="inlineStr">
        <is>
          <t>Repository Branch</t>
        </is>
      </c>
      <c r="D4" s="3" t="inlineStr">
        <is>
          <t>Enforced Security Tools</t>
        </is>
      </c>
      <c r="E4" s="3" t="inlineStr">
        <is>
          <t>Build Step Gate</t>
        </is>
      </c>
      <c r="F4" s="3" t="inlineStr">
        <is>
          <t>Scan Duration (sec)</t>
        </is>
      </c>
      <c r="G4" s="3" t="inlineStr">
        <is>
          <t>Vulnerabilities Intercepted</t>
        </is>
      </c>
      <c r="H4" s="3" t="inlineStr">
        <is>
          <t>Build Block Action</t>
        </is>
      </c>
      <c r="I4" s="3" t="inlineStr">
        <is>
          <t>Authorized Bypass Count</t>
        </is>
      </c>
      <c r="J4" s="3" t="inlineStr">
        <is>
          <t>Gate Status</t>
        </is>
      </c>
    </row>
    <row r="5">
      <c r="B5" s="19" t="inlineStr">
        <is>
          <t>PIPE-RUN-8801</t>
        </is>
      </c>
      <c r="C5" s="19" t="inlineStr">
        <is>
          <t>main (core-banking)</t>
        </is>
      </c>
      <c r="D5" s="7" t="inlineStr">
        <is>
          <t>Gitleaks + Sonar + Trivy</t>
        </is>
      </c>
      <c r="E5" s="19" t="inlineStr">
        <is>
          <t>Pre-Merge Pull Request</t>
        </is>
      </c>
      <c r="F5" s="17" t="n">
        <v>68</v>
      </c>
      <c r="G5" s="17" t="n">
        <v>0</v>
      </c>
      <c r="H5" s="19" t="inlineStr">
        <is>
          <t>NONE (Passed)</t>
        </is>
      </c>
      <c r="I5" s="19" t="n">
        <v>0</v>
      </c>
      <c r="J5" s="20" t="inlineStr">
        <is>
          <t>GATE_PASSED</t>
        </is>
      </c>
    </row>
    <row r="6">
      <c r="B6" s="23" t="inlineStr">
        <is>
          <t>PIPE-RUN-8802</t>
        </is>
      </c>
      <c r="C6" s="23" t="inlineStr">
        <is>
          <t>main (checkout-web)</t>
        </is>
      </c>
      <c r="D6" s="5" t="inlineStr">
        <is>
          <t>Gitleaks + Semgrep + Snyk</t>
        </is>
      </c>
      <c r="E6" s="23" t="inlineStr">
        <is>
          <t>Pre-Deployment Staging</t>
        </is>
      </c>
      <c r="F6" s="21" t="n">
        <v>45</v>
      </c>
      <c r="G6" s="21" t="n">
        <v>1</v>
      </c>
      <c r="H6" s="23" t="inlineStr">
        <is>
          <t>BLOCK_MERGE (CVSS 8.2)</t>
        </is>
      </c>
      <c r="I6" s="23" t="n">
        <v>0</v>
      </c>
      <c r="J6" s="24" t="inlineStr">
        <is>
          <t>GATE_BLOCKED_SAVED</t>
        </is>
      </c>
    </row>
    <row r="7">
      <c r="B7" s="19" t="inlineStr">
        <is>
          <t>PIPE-RUN-8803</t>
        </is>
      </c>
      <c r="C7" s="19" t="inlineStr">
        <is>
          <t>release/v2.4 (oms)</t>
        </is>
      </c>
      <c r="D7" s="7" t="inlineStr">
        <is>
          <t>Full Shift-Left Security Suite</t>
        </is>
      </c>
      <c r="E7" s="19" t="inlineStr">
        <is>
          <t>Production Deployment</t>
        </is>
      </c>
      <c r="F7" s="17" t="n">
        <v>120</v>
      </c>
      <c r="G7" s="17" t="n">
        <v>0</v>
      </c>
      <c r="H7" s="19" t="inlineStr">
        <is>
          <t>NONE (Passed)</t>
        </is>
      </c>
      <c r="I7" s="19" t="n">
        <v>0</v>
      </c>
      <c r="J7" s="20" t="inlineStr">
        <is>
          <t>GATE_PASSED</t>
        </is>
      </c>
    </row>
    <row r="8">
      <c r="B8" s="23" t="inlineStr">
        <is>
          <t>PIPE-RUN-8804</t>
        </is>
      </c>
      <c r="C8" s="23" t="inlineStr">
        <is>
          <t>main (customer-api)</t>
        </is>
      </c>
      <c r="D8" s="5" t="inlineStr">
        <is>
          <t>Gitleaks + SonarQube</t>
        </is>
      </c>
      <c r="E8" s="23" t="inlineStr">
        <is>
          <t>Pre-Merge Pull Request</t>
        </is>
      </c>
      <c r="F8" s="21" t="n">
        <v>52</v>
      </c>
      <c r="G8" s="21" t="n">
        <v>0</v>
      </c>
      <c r="H8" s="23" t="inlineStr">
        <is>
          <t>NONE (Passed)</t>
        </is>
      </c>
      <c r="I8" s="23" t="n">
        <v>0</v>
      </c>
      <c r="J8" s="24" t="inlineStr">
        <is>
          <t>GATE_PASSED</t>
        </is>
      </c>
    </row>
    <row r="9">
      <c r="B9" s="19" t="inlineStr">
        <is>
          <t>PIPE-RUN-8805</t>
        </is>
      </c>
      <c r="C9" s="19" t="inlineStr">
        <is>
          <t>hotfix/cve-patch</t>
        </is>
      </c>
      <c r="D9" s="7" t="inlineStr">
        <is>
          <t>Trivy Container Scan + SBOM</t>
        </is>
      </c>
      <c r="E9" s="19" t="inlineStr">
        <is>
          <t>Emergency Hotfix Gate</t>
        </is>
      </c>
      <c r="F9" s="17" t="n">
        <v>38</v>
      </c>
      <c r="G9" s="17" t="n">
        <v>0</v>
      </c>
      <c r="H9" s="19" t="inlineStr">
        <is>
          <t>NONE (Passed)</t>
        </is>
      </c>
      <c r="I9" s="19" t="n">
        <v>0</v>
      </c>
      <c r="J9" s="20" t="inlineStr">
        <is>
          <t>GATE_PASSED</t>
        </is>
      </c>
    </row>
  </sheetData>
  <mergeCells count="1">
    <mergeCell ref="B2:J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J8"/>
  <sheetViews>
    <sheetView showGridLines="1" workbookViewId="0">
      <selection activeCell="A1" sqref="A1"/>
    </sheetView>
  </sheetViews>
  <sheetFormatPr baseColWidth="8" defaultRowHeight="15"/>
  <cols>
    <col width="67" customWidth="1" min="2" max="2"/>
    <col width="35" customWidth="1" min="3" max="3"/>
    <col width="32" customWidth="1" min="4" max="4"/>
    <col width="28" customWidth="1" min="5" max="5"/>
    <col width="27" customWidth="1" min="6" max="6"/>
    <col width="25" customWidth="1" min="7" max="7"/>
    <col width="42" customWidth="1" min="8" max="8"/>
    <col width="22" customWidth="1" min="9" max="9"/>
    <col width="21" customWidth="1" min="10" max="10"/>
  </cols>
  <sheetData>
    <row r="2">
      <c r="B2" s="1" t="inlineStr">
        <is>
          <t>SECRET DETECTION, REPO COMMIT SCANS &amp; API KEY LEAKAGE MITIGATION</t>
        </is>
      </c>
    </row>
    <row r="4">
      <c r="B4" s="3" t="inlineStr">
        <is>
          <t>Incident Leak ID</t>
        </is>
      </c>
      <c r="C4" s="3" t="inlineStr">
        <is>
          <t>Discovered Secret Type</t>
        </is>
      </c>
      <c r="D4" s="3" t="inlineStr">
        <is>
          <t>Code Location / Commit</t>
        </is>
      </c>
      <c r="E4" s="3" t="inlineStr">
        <is>
          <t>Scanning Tool</t>
        </is>
      </c>
      <c r="F4" s="3" t="inlineStr">
        <is>
          <t>Pre-Commit / Post-Commit</t>
        </is>
      </c>
      <c r="G4" s="3" t="inlineStr">
        <is>
          <t>Exposure Scope</t>
        </is>
      </c>
      <c r="H4" s="3" t="inlineStr">
        <is>
          <t>Immediate Revocation Action</t>
        </is>
      </c>
      <c r="I4" s="3" t="inlineStr">
        <is>
          <t>Rotation Time (min)</t>
        </is>
      </c>
      <c r="J4" s="3" t="inlineStr">
        <is>
          <t>Remediation Status</t>
        </is>
      </c>
    </row>
    <row r="5">
      <c r="B5" s="19" t="inlineStr">
        <is>
          <t>SEC-LEAK-01</t>
        </is>
      </c>
      <c r="C5" s="7" t="inlineStr">
        <is>
          <t>AWS IAM Access Key (AKIA...)</t>
        </is>
      </c>
      <c r="D5" s="7" t="inlineStr">
        <is>
          <t>git commit 8f9b21 (feat-data)</t>
        </is>
      </c>
      <c r="E5" s="19" t="inlineStr">
        <is>
          <t>Gitleaks Pre-Receive Hook</t>
        </is>
      </c>
      <c r="F5" s="19" t="inlineStr">
        <is>
          <t>PRE_COMMIT_BLOCKED</t>
        </is>
      </c>
      <c r="G5" s="19" t="inlineStr">
        <is>
          <t>Zero Exposure (Local)</t>
        </is>
      </c>
      <c r="H5" s="7" t="inlineStr">
        <is>
          <t>Commit Blocked at Developer Workstation</t>
        </is>
      </c>
      <c r="I5" s="52" t="n">
        <v>0</v>
      </c>
      <c r="J5" s="20" t="inlineStr">
        <is>
          <t>PREVENTED_BLOCKED</t>
        </is>
      </c>
    </row>
    <row r="6">
      <c r="B6" s="23" t="inlineStr">
        <is>
          <t>SEC-LEAK-02</t>
        </is>
      </c>
      <c r="C6" s="5" t="inlineStr">
        <is>
          <t>Stripe Live Secret Key (sk_live)</t>
        </is>
      </c>
      <c r="D6" s="5" t="inlineStr">
        <is>
          <t>config/staging.env (pr-104)</t>
        </is>
      </c>
      <c r="E6" s="23" t="inlineStr">
        <is>
          <t>GitGuardian GitHub App</t>
        </is>
      </c>
      <c r="F6" s="23" t="inlineStr">
        <is>
          <t>PRE_MERGE_PR_BLOCKED</t>
        </is>
      </c>
      <c r="G6" s="23" t="inlineStr">
        <is>
          <t>Zero Exposure (Branch)</t>
        </is>
      </c>
      <c r="H6" s="5" t="inlineStr">
        <is>
          <t>PR Closed + Key Revoked in Dashboard</t>
        </is>
      </c>
      <c r="I6" s="53" t="n">
        <v>4.5</v>
      </c>
      <c r="J6" s="24" t="inlineStr">
        <is>
          <t>REVOKED_RESOLVED</t>
        </is>
      </c>
    </row>
    <row r="7">
      <c r="B7" s="19" t="inlineStr">
        <is>
          <t>SEC-LEAK-03</t>
        </is>
      </c>
      <c r="C7" s="7" t="inlineStr">
        <is>
          <t>Private RSA SSH Deploy Key</t>
        </is>
      </c>
      <c r="D7" s="7" t="inlineStr">
        <is>
          <t>scripts/deploy.sh (test-repo)</t>
        </is>
      </c>
      <c r="E7" s="19" t="inlineStr">
        <is>
          <t>TruffleHog Enterprise</t>
        </is>
      </c>
      <c r="F7" s="19" t="inlineStr">
        <is>
          <t>PRE_COMMIT_BLOCKED</t>
        </is>
      </c>
      <c r="G7" s="19" t="inlineStr">
        <is>
          <t>Zero Exposure (Local)</t>
        </is>
      </c>
      <c r="H7" s="7" t="inlineStr">
        <is>
          <t>Replaced with HashiCorp Vault Secret</t>
        </is>
      </c>
      <c r="I7" s="52" t="n">
        <v>0</v>
      </c>
      <c r="J7" s="20" t="inlineStr">
        <is>
          <t>PREVENTED_BLOCKED</t>
        </is>
      </c>
    </row>
    <row r="8">
      <c r="B8" s="23" t="inlineStr">
        <is>
          <t>SEC-LEAK-04</t>
        </is>
      </c>
      <c r="C8" s="5" t="inlineStr">
        <is>
          <t>JWT RS256 Signing Secret</t>
        </is>
      </c>
      <c r="D8" s="5" t="inlineStr">
        <is>
          <t>auth-service/keys/dev.pem</t>
        </is>
      </c>
      <c r="E8" s="23" t="inlineStr">
        <is>
          <t>GitGuardian Real-Time</t>
        </is>
      </c>
      <c r="F8" s="23" t="inlineStr">
        <is>
          <t>PRE_MERGE_PR_BLOCKED</t>
        </is>
      </c>
      <c r="G8" s="23" t="inlineStr">
        <is>
          <t>Zero Exposure (Branch)</t>
        </is>
      </c>
      <c r="H8" s="5" t="inlineStr">
        <is>
          <t>Key Rotated in AWS Secrets Manager</t>
        </is>
      </c>
      <c r="I8" s="53" t="n">
        <v>8</v>
      </c>
      <c r="J8" s="24" t="inlineStr">
        <is>
          <t>REVOKED_RESOLVED</t>
        </is>
      </c>
    </row>
  </sheetData>
  <mergeCells count="1">
    <mergeCell ref="B2:J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2:J10"/>
  <sheetViews>
    <sheetView showGridLines="1" workbookViewId="0">
      <selection activeCell="A1" sqref="A1"/>
    </sheetView>
  </sheetViews>
  <sheetFormatPr baseColWidth="8" defaultRowHeight="15"/>
  <cols>
    <col width="72" customWidth="1" min="2" max="2"/>
    <col width="23" customWidth="1" min="3" max="3"/>
    <col width="33" customWidth="1" min="4" max="4"/>
    <col width="28" customWidth="1" min="5" max="5"/>
    <col width="26" customWidth="1" min="6" max="6"/>
    <col width="27" customWidth="1" min="7" max="7"/>
    <col width="16" customWidth="1" min="8" max="8"/>
    <col width="38" customWidth="1" min="9" max="9"/>
    <col width="20" customWidth="1" min="10" max="10"/>
  </cols>
  <sheetData>
    <row r="2">
      <c r="B2" s="1" t="inlineStr">
        <is>
          <t>CLOUD INFRASTRUCTURE ENTITLEMENT MANAGEMENT (CIEM) &amp; EXCESS PRIVILEGE</t>
        </is>
      </c>
    </row>
    <row r="4">
      <c r="B4" s="3" t="inlineStr">
        <is>
          <t>Identity / Principal Name</t>
        </is>
      </c>
      <c r="C4" s="3" t="inlineStr">
        <is>
          <t>Cloud Provider</t>
        </is>
      </c>
      <c r="D4" s="3" t="inlineStr">
        <is>
          <t>Assigned IAM Role</t>
        </is>
      </c>
      <c r="E4" s="3" t="inlineStr">
        <is>
          <t>Granted Permissions Count</t>
        </is>
      </c>
      <c r="F4" s="3" t="inlineStr">
        <is>
          <t>Actually Used (90 Days)</t>
        </is>
      </c>
      <c r="G4" s="3" t="inlineStr">
        <is>
          <t>Excess Privilege Delta %</t>
        </is>
      </c>
      <c r="H4" s="3" t="inlineStr">
        <is>
          <t>Risk Severity</t>
        </is>
      </c>
      <c r="I4" s="3" t="inlineStr">
        <is>
          <t>Least-Privilege Right-Sizing</t>
        </is>
      </c>
      <c r="J4" s="3" t="inlineStr">
        <is>
          <t>Enforcement State</t>
        </is>
      </c>
    </row>
    <row r="5">
      <c r="B5" s="19" t="inlineStr">
        <is>
          <t>svc-data-pipeline-runner</t>
        </is>
      </c>
      <c r="C5" s="19" t="inlineStr">
        <is>
          <t>AWS ap-southeast-1</t>
        </is>
      </c>
      <c r="D5" s="7" t="inlineStr">
        <is>
          <t>AdministratorAccess (Wildcard)</t>
        </is>
      </c>
      <c r="E5" s="17" t="n">
        <v>4850</v>
      </c>
      <c r="F5" s="17" t="n">
        <v>42</v>
      </c>
      <c r="G5" s="18" t="n">
        <v>0.9913</v>
      </c>
      <c r="H5" s="19" t="inlineStr">
        <is>
          <t>CRITICAL</t>
        </is>
      </c>
      <c r="I5" s="7" t="inlineStr">
        <is>
          <t>Replaced with Scoped S3/EMR Role</t>
        </is>
      </c>
      <c r="J5" s="20" t="inlineStr">
        <is>
          <t>REMEDIATED_SCOPED</t>
        </is>
      </c>
    </row>
    <row r="6">
      <c r="B6" s="23" t="inlineStr">
        <is>
          <t>dev-engineer-group</t>
        </is>
      </c>
      <c r="C6" s="23" t="inlineStr">
        <is>
          <t>GCP asia-southeast2</t>
        </is>
      </c>
      <c r="D6" s="5" t="inlineStr">
        <is>
          <t>roles/editor (Broad Project)</t>
        </is>
      </c>
      <c r="E6" s="21" t="n">
        <v>3200</v>
      </c>
      <c r="F6" s="21" t="n">
        <v>115</v>
      </c>
      <c r="G6" s="22" t="n">
        <v>0.9641</v>
      </c>
      <c r="H6" s="23" t="inlineStr">
        <is>
          <t>HIGH</t>
        </is>
      </c>
      <c r="I6" s="5" t="inlineStr">
        <is>
          <t>Scoped to BigQuery + Cloud Run Dev</t>
        </is>
      </c>
      <c r="J6" s="24" t="inlineStr">
        <is>
          <t>REMEDIATED_SCOPED</t>
        </is>
      </c>
    </row>
    <row r="7">
      <c r="B7" s="19" t="inlineStr">
        <is>
          <t>svc-kubernetes-node-instance</t>
        </is>
      </c>
      <c r="C7" s="19" t="inlineStr">
        <is>
          <t>AWS ap-southeast-3</t>
        </is>
      </c>
      <c r="D7" s="7" t="inlineStr">
        <is>
          <t>PowerUserAccess</t>
        </is>
      </c>
      <c r="E7" s="17" t="n">
        <v>2100</v>
      </c>
      <c r="F7" s="17" t="n">
        <v>28</v>
      </c>
      <c r="G7" s="18" t="n">
        <v>0.9867</v>
      </c>
      <c r="H7" s="19" t="inlineStr">
        <is>
          <t>CRITICAL</t>
        </is>
      </c>
      <c r="I7" s="7" t="inlineStr">
        <is>
          <t>Scoped to AWS CNI + ECR Read Only</t>
        </is>
      </c>
      <c r="J7" s="20" t="inlineStr">
        <is>
          <t>REMEDIATED_SCOPED</t>
        </is>
      </c>
    </row>
    <row r="8">
      <c r="B8" s="23" t="inlineStr">
        <is>
          <t>sre-incident-responder-role</t>
        </is>
      </c>
      <c r="C8" s="23" t="inlineStr">
        <is>
          <t>Azure Southeast Asia</t>
        </is>
      </c>
      <c r="D8" s="5" t="inlineStr">
        <is>
          <t>Contributor (Subscription)</t>
        </is>
      </c>
      <c r="E8" s="21" t="n">
        <v>1800</v>
      </c>
      <c r="F8" s="21" t="n">
        <v>85</v>
      </c>
      <c r="G8" s="22" t="n">
        <v>0.9528</v>
      </c>
      <c r="H8" s="23" t="inlineStr">
        <is>
          <t>HIGH</t>
        </is>
      </c>
      <c r="I8" s="5" t="inlineStr">
        <is>
          <t>Converted to Just-in-Time (JIT) PAM</t>
        </is>
      </c>
      <c r="J8" s="24" t="inlineStr">
        <is>
          <t>REMEDIATED_SCOPED</t>
        </is>
      </c>
    </row>
    <row r="9">
      <c r="B9" s="19" t="inlineStr">
        <is>
          <t>svc-github-actions-deployer</t>
        </is>
      </c>
      <c r="C9" s="19" t="inlineStr">
        <is>
          <t>AWS ap-southeast-1</t>
        </is>
      </c>
      <c r="D9" s="7" t="inlineStr">
        <is>
          <t>SecurityAdmin + IAMFullAccess</t>
        </is>
      </c>
      <c r="E9" s="17" t="n">
        <v>1450</v>
      </c>
      <c r="F9" s="17" t="n">
        <v>36</v>
      </c>
      <c r="G9" s="18" t="n">
        <v>0.9752</v>
      </c>
      <c r="H9" s="19" t="inlineStr">
        <is>
          <t>CRITICAL</t>
        </is>
      </c>
      <c r="I9" s="7" t="inlineStr">
        <is>
          <t>Scoped to OIDC Short-Lived Role</t>
        </is>
      </c>
      <c r="J9" s="20" t="inlineStr">
        <is>
          <t>REMEDIATED_SCOPED</t>
        </is>
      </c>
    </row>
    <row r="10">
      <c r="B10" s="25" t="inlineStr">
        <is>
          <t>AVERAGE EXCESS PRIVILEGE PRUNED</t>
        </is>
      </c>
      <c r="C10" s="51" t="n"/>
      <c r="D10" s="51" t="n"/>
      <c r="E10" s="51" t="n"/>
      <c r="F10" s="50" t="n"/>
      <c r="G10" s="31">
        <f>AVERAGE(G5:G9)</f>
        <v/>
      </c>
      <c r="H10" s="29" t="n"/>
      <c r="I10" s="29" t="n"/>
      <c r="J10" s="29" t="n"/>
    </row>
  </sheetData>
  <mergeCells count="2">
    <mergeCell ref="B10:F10"/>
    <mergeCell ref="B2:J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B2:J8"/>
  <sheetViews>
    <sheetView showGridLines="1" workbookViewId="0">
      <selection activeCell="A1" sqref="A1"/>
    </sheetView>
  </sheetViews>
  <sheetFormatPr baseColWidth="8" defaultRowHeight="15"/>
  <cols>
    <col width="69" customWidth="1" min="2" max="2"/>
    <col width="30" customWidth="1" min="3" max="3"/>
    <col width="26" customWidth="1" min="4" max="4"/>
    <col width="37" customWidth="1" min="5" max="5"/>
    <col width="34" customWidth="1" min="6" max="6"/>
    <col width="28" customWidth="1" min="7" max="7"/>
    <col width="33" customWidth="1" min="8" max="8"/>
    <col width="26" customWidth="1" min="9" max="9"/>
    <col width="17" customWidth="1" min="10" max="10"/>
  </cols>
  <sheetData>
    <row r="2">
      <c r="B2" s="1" t="inlineStr">
        <is>
          <t>CLOUD WORKLOAD PROTECTION (CWPP) &amp; RUNTIME THREAT DETECTION (eBPF)</t>
        </is>
      </c>
    </row>
    <row r="4">
      <c r="B4" s="3" t="inlineStr">
        <is>
          <t>Workload Alert ID</t>
        </is>
      </c>
      <c r="C4" s="3" t="inlineStr">
        <is>
          <t>Target Host / Pod</t>
        </is>
      </c>
      <c r="D4" s="3" t="inlineStr">
        <is>
          <t>Detection Engine</t>
        </is>
      </c>
      <c r="E4" s="3" t="inlineStr">
        <is>
          <t>Observed Threat Behavior</t>
        </is>
      </c>
      <c r="F4" s="3" t="inlineStr">
        <is>
          <t>MITRE ATT&amp;CK Tactic</t>
        </is>
      </c>
      <c r="G4" s="3" t="inlineStr">
        <is>
          <t>Process / Command Spawned</t>
        </is>
      </c>
      <c r="H4" s="3" t="inlineStr">
        <is>
          <t>Auto-Mitigation Executed</t>
        </is>
      </c>
      <c r="I4" s="3" t="inlineStr">
        <is>
          <t>Detection Latency (sec)</t>
        </is>
      </c>
      <c r="J4" s="3" t="inlineStr">
        <is>
          <t>Runtime Status</t>
        </is>
      </c>
    </row>
    <row r="5">
      <c r="B5" s="19" t="inlineStr">
        <is>
          <t>CWP-EVT-01</t>
        </is>
      </c>
      <c r="C5" s="7" t="inlineStr">
        <is>
          <t>pod/checkout-frontend-77b</t>
        </is>
      </c>
      <c r="D5" s="19" t="inlineStr">
        <is>
          <t>Falco eBPF Kernel Probe</t>
        </is>
      </c>
      <c r="E5" s="7" t="inlineStr">
        <is>
          <t>Outbound Connection to Tor Relays</t>
        </is>
      </c>
      <c r="F5" s="7" t="inlineStr">
        <is>
          <t>TA0011 Command &amp; Control</t>
        </is>
      </c>
      <c r="G5" s="7" t="inlineStr">
        <is>
          <t>curl -s tor-exit-node.ip</t>
        </is>
      </c>
      <c r="H5" s="19" t="inlineStr">
        <is>
          <t>SIGKILL Pod + Network Isolated</t>
        </is>
      </c>
      <c r="I5" s="52" t="n">
        <v>0.4</v>
      </c>
      <c r="J5" s="20" t="inlineStr">
        <is>
          <t>MITIGATED</t>
        </is>
      </c>
    </row>
    <row r="6">
      <c r="B6" s="23" t="inlineStr">
        <is>
          <t>CWP-EVT-02</t>
        </is>
      </c>
      <c r="C6" s="5" t="inlineStr">
        <is>
          <t>pod/payment-worker-89a</t>
        </is>
      </c>
      <c r="D6" s="23" t="inlineStr">
        <is>
          <t>Datadog CSM Runtime</t>
        </is>
      </c>
      <c r="E6" s="5" t="inlineStr">
        <is>
          <t>Crypto Miner Binary Execution</t>
        </is>
      </c>
      <c r="F6" s="5" t="inlineStr">
        <is>
          <t>TA0040 Impact (Resource Hijack)</t>
        </is>
      </c>
      <c r="G6" s="5" t="inlineStr">
        <is>
          <t>/tmp/xmrig-miner --algo</t>
        </is>
      </c>
      <c r="H6" s="23" t="inlineStr">
        <is>
          <t>Container Destroyed + Alerted</t>
        </is>
      </c>
      <c r="I6" s="53" t="n">
        <v>0.2</v>
      </c>
      <c r="J6" s="24" t="inlineStr">
        <is>
          <t>MITIGATED</t>
        </is>
      </c>
    </row>
    <row r="7">
      <c r="B7" s="19" t="inlineStr">
        <is>
          <t>CWP-EVT-03</t>
        </is>
      </c>
      <c r="C7" s="7" t="inlineStr">
        <is>
          <t>ec2/i-0982181290 (NAT Gate)</t>
        </is>
      </c>
      <c r="D7" s="19" t="inlineStr">
        <is>
          <t>AWS GuardDuty Runtime</t>
        </is>
      </c>
      <c r="E7" s="7" t="inlineStr">
        <is>
          <t>Port Scanning Against Internal VPC</t>
        </is>
      </c>
      <c r="F7" s="7" t="inlineStr">
        <is>
          <t>TA0007 Discovery (Network)</t>
        </is>
      </c>
      <c r="G7" s="7" t="inlineStr">
        <is>
          <t>nmap -sS 10.0.0.0/16</t>
        </is>
      </c>
      <c r="H7" s="19" t="inlineStr">
        <is>
          <t>Security Group Revoked Ingress</t>
        </is>
      </c>
      <c r="I7" s="52" t="n">
        <v>1.2</v>
      </c>
      <c r="J7" s="20" t="inlineStr">
        <is>
          <t>MITIGATED</t>
        </is>
      </c>
    </row>
    <row r="8">
      <c r="B8" s="23" t="inlineStr">
        <is>
          <t>CWP-EVT-04</t>
        </is>
      </c>
      <c r="C8" s="5" t="inlineStr">
        <is>
          <t>pod/data-ingest-44c</t>
        </is>
      </c>
      <c r="D8" s="23" t="inlineStr">
        <is>
          <t>Falco eBPF Kernel Probe</t>
        </is>
      </c>
      <c r="E8" s="5" t="inlineStr">
        <is>
          <t>Sensitive /etc/shadow File Read</t>
        </is>
      </c>
      <c r="F8" s="5" t="inlineStr">
        <is>
          <t>TA0006 Credential Access</t>
        </is>
      </c>
      <c r="G8" s="5" t="inlineStr">
        <is>
          <t>cat /etc/shadow</t>
        </is>
      </c>
      <c r="H8" s="23" t="inlineStr">
        <is>
          <t>Pod Quarantined</t>
        </is>
      </c>
      <c r="I8" s="53" t="n">
        <v>0.3</v>
      </c>
      <c r="J8" s="24" t="inlineStr">
        <is>
          <t>MITIGATED</t>
        </is>
      </c>
    </row>
  </sheetData>
  <mergeCells count="1">
    <mergeCell ref="B2:J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B2:J10"/>
  <sheetViews>
    <sheetView showGridLines="1" workbookViewId="0">
      <selection activeCell="A1" sqref="A1"/>
    </sheetView>
  </sheetViews>
  <sheetFormatPr baseColWidth="8" defaultRowHeight="15"/>
  <cols>
    <col width="73" customWidth="1" min="2" max="2"/>
    <col width="21" customWidth="1" min="3" max="3"/>
    <col width="23" customWidth="1" min="4" max="4"/>
    <col width="22" customWidth="1" min="5" max="5"/>
    <col width="21" customWidth="1" min="6" max="6"/>
    <col width="20" customWidth="1" min="7" max="7"/>
    <col width="16" customWidth="1" min="8" max="8"/>
    <col width="33" customWidth="1" min="9" max="9"/>
    <col width="20" customWidth="1" min="10" max="10"/>
  </cols>
  <sheetData>
    <row r="2">
      <c r="B2" s="1" t="inlineStr">
        <is>
          <t>INFRASTRUCTURE AS CODE (IAC) STATIC SECURITY ANALYSIS (TERRAFORM/HELM)</t>
        </is>
      </c>
    </row>
    <row r="4">
      <c r="B4" s="3" t="inlineStr">
        <is>
          <t>IaC Module / Repo</t>
        </is>
      </c>
      <c r="C4" s="3" t="inlineStr">
        <is>
          <t>IaC Framework</t>
        </is>
      </c>
      <c r="D4" s="3" t="inlineStr">
        <is>
          <t>Scanner Engine</t>
        </is>
      </c>
      <c r="E4" s="3" t="inlineStr">
        <is>
          <t>Resources Evaluated</t>
        </is>
      </c>
      <c r="F4" s="3" t="inlineStr">
        <is>
          <t>Violations Blocked</t>
        </is>
      </c>
      <c r="G4" s="3" t="inlineStr">
        <is>
          <t>Critical Severity</t>
        </is>
      </c>
      <c r="H4" s="3" t="inlineStr">
        <is>
          <t>High Severity</t>
        </is>
      </c>
      <c r="I4" s="3" t="inlineStr">
        <is>
          <t>Shift-Left Defect Catch Rate %</t>
        </is>
      </c>
      <c r="J4" s="3" t="inlineStr">
        <is>
          <t>IaC Gate Status</t>
        </is>
      </c>
    </row>
    <row r="5">
      <c r="B5" s="19" t="inlineStr">
        <is>
          <t>terraform-aws-network-vpc</t>
        </is>
      </c>
      <c r="C5" s="19" t="inlineStr">
        <is>
          <t>Terraform HCL v1.7</t>
        </is>
      </c>
      <c r="D5" s="19" t="inlineStr">
        <is>
          <t>Checkov + Trivy</t>
        </is>
      </c>
      <c r="E5" s="17" t="n">
        <v>185</v>
      </c>
      <c r="F5" s="17" t="n">
        <v>2</v>
      </c>
      <c r="G5" s="17" t="n">
        <v>0</v>
      </c>
      <c r="H5" s="17" t="n">
        <v>2</v>
      </c>
      <c r="I5" s="18" t="n">
        <v>1</v>
      </c>
      <c r="J5" s="20" t="inlineStr">
        <is>
          <t>COMPLIANT_PASSED</t>
        </is>
      </c>
    </row>
    <row r="6">
      <c r="B6" s="23" t="inlineStr">
        <is>
          <t>terraform-aws-s3-datalake</t>
        </is>
      </c>
      <c r="C6" s="23" t="inlineStr">
        <is>
          <t>Terraform HCL v1.7</t>
        </is>
      </c>
      <c r="D6" s="23" t="inlineStr">
        <is>
          <t>Checkov + Tfsec</t>
        </is>
      </c>
      <c r="E6" s="21" t="n">
        <v>120</v>
      </c>
      <c r="F6" s="21" t="n">
        <v>4</v>
      </c>
      <c r="G6" s="21" t="n">
        <v>1</v>
      </c>
      <c r="H6" s="21" t="n">
        <v>3</v>
      </c>
      <c r="I6" s="22" t="n">
        <v>1</v>
      </c>
      <c r="J6" s="24" t="inlineStr">
        <is>
          <t>REMEDIATED_PASSED</t>
        </is>
      </c>
    </row>
    <row r="7">
      <c r="B7" s="19" t="inlineStr">
        <is>
          <t>helm-charts-microservices</t>
        </is>
      </c>
      <c r="C7" s="19" t="inlineStr">
        <is>
          <t>Kubernetes Helm v3</t>
        </is>
      </c>
      <c r="D7" s="19" t="inlineStr">
        <is>
          <t>Checkov + KubeLinter</t>
        </is>
      </c>
      <c r="E7" s="17" t="n">
        <v>340</v>
      </c>
      <c r="F7" s="17" t="n">
        <v>6</v>
      </c>
      <c r="G7" s="17" t="n">
        <v>0</v>
      </c>
      <c r="H7" s="17" t="n">
        <v>6</v>
      </c>
      <c r="I7" s="18" t="n">
        <v>1</v>
      </c>
      <c r="J7" s="20" t="inlineStr">
        <is>
          <t>COMPLIANT_PASSED</t>
        </is>
      </c>
    </row>
    <row r="8">
      <c r="B8" s="23" t="inlineStr">
        <is>
          <t>terraform-gcp-gke-clusters</t>
        </is>
      </c>
      <c r="C8" s="23" t="inlineStr">
        <is>
          <t>Terraform HCL v1.7</t>
        </is>
      </c>
      <c r="D8" s="23" t="inlineStr">
        <is>
          <t>Checkov + Trivy</t>
        </is>
      </c>
      <c r="E8" s="21" t="n">
        <v>210</v>
      </c>
      <c r="F8" s="21" t="n">
        <v>1</v>
      </c>
      <c r="G8" s="21" t="n">
        <v>0</v>
      </c>
      <c r="H8" s="21" t="n">
        <v>1</v>
      </c>
      <c r="I8" s="22" t="n">
        <v>1</v>
      </c>
      <c r="J8" s="24" t="inlineStr">
        <is>
          <t>COMPLIANT_PASSED</t>
        </is>
      </c>
    </row>
    <row r="9">
      <c r="B9" s="19" t="inlineStr">
        <is>
          <t>terraform-azure-iam-modules</t>
        </is>
      </c>
      <c r="C9" s="19" t="inlineStr">
        <is>
          <t>Terraform HCL v1.7</t>
        </is>
      </c>
      <c r="D9" s="19" t="inlineStr">
        <is>
          <t>Checkov + Tfsec</t>
        </is>
      </c>
      <c r="E9" s="17" t="n">
        <v>95</v>
      </c>
      <c r="F9" s="17" t="n">
        <v>0</v>
      </c>
      <c r="G9" s="17" t="n">
        <v>0</v>
      </c>
      <c r="H9" s="17" t="n">
        <v>0</v>
      </c>
      <c r="I9" s="18" t="n">
        <v>1</v>
      </c>
      <c r="J9" s="20" t="inlineStr">
        <is>
          <t>COMPLIANT_PASSED</t>
        </is>
      </c>
    </row>
    <row r="10">
      <c r="B10" s="25" t="inlineStr">
        <is>
          <t>TOTAL IAC SCANNED RESOURCES</t>
        </is>
      </c>
      <c r="C10" s="51" t="n"/>
      <c r="D10" s="50" t="n"/>
      <c r="E10" s="30">
        <f>SUM(E5:E9)</f>
        <v/>
      </c>
      <c r="F10" s="30">
        <f>SUM(F5:F9)</f>
        <v/>
      </c>
      <c r="G10" s="30">
        <f>SUM(G5:G9)</f>
        <v/>
      </c>
      <c r="H10" s="30">
        <f>SUM(H5:H9)</f>
        <v/>
      </c>
      <c r="I10" s="31">
        <f>AVERAGE(I5:I9)</f>
        <v/>
      </c>
      <c r="J10" s="29" t="n"/>
    </row>
  </sheetData>
  <mergeCells count="2">
    <mergeCell ref="B10:D10"/>
    <mergeCell ref="B2:J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B2:J9"/>
  <sheetViews>
    <sheetView showGridLines="1" workbookViewId="0">
      <selection activeCell="A1" sqref="A1"/>
    </sheetView>
  </sheetViews>
  <sheetFormatPr baseColWidth="8" defaultRowHeight="15"/>
  <cols>
    <col width="73" customWidth="1" min="2" max="2"/>
    <col width="20" customWidth="1" min="3" max="3"/>
    <col width="15" customWidth="1" min="4" max="4"/>
    <col width="22" customWidth="1" min="5" max="5"/>
    <col width="18" customWidth="1" min="6" max="6"/>
    <col width="19" customWidth="1" min="7" max="7"/>
    <col width="22" customWidth="1" min="8" max="8"/>
    <col width="26" customWidth="1" min="9" max="9"/>
    <col width="20" customWidth="1" min="10" max="10"/>
  </cols>
  <sheetData>
    <row r="2">
      <c r="B2" s="1" t="inlineStr">
        <is>
          <t>ENTERPRISE VULNERABILITY REMEDIATION SLA &amp; MEAN TIME TO RESOLVE (MTTR)</t>
        </is>
      </c>
    </row>
    <row r="4">
      <c r="B4" s="3" t="inlineStr">
        <is>
          <t>Severity Tier</t>
        </is>
      </c>
      <c r="C4" s="3" t="inlineStr">
        <is>
          <t>SLA Target (Days)</t>
        </is>
      </c>
      <c r="D4" s="3" t="inlineStr">
        <is>
          <t>Open Backlog</t>
        </is>
      </c>
      <c r="E4" s="3" t="inlineStr">
        <is>
          <t>Resolved This Month</t>
        </is>
      </c>
      <c r="F4" s="3" t="inlineStr">
        <is>
          <t>Avg MTTR (Days)</t>
        </is>
      </c>
      <c r="G4" s="3" t="inlineStr">
        <is>
          <t>SLA Compliance %</t>
        </is>
      </c>
      <c r="H4" s="3" t="inlineStr">
        <is>
          <t>Re-opened CVE Count</t>
        </is>
      </c>
      <c r="I4" s="3" t="inlineStr">
        <is>
          <t>Risk Owner</t>
        </is>
      </c>
      <c r="J4" s="3" t="inlineStr">
        <is>
          <t>Tier Health</t>
        </is>
      </c>
    </row>
    <row r="5">
      <c r="B5" s="19" t="inlineStr">
        <is>
          <t>CRITICAL (CVSS 9.0 - 10.0)</t>
        </is>
      </c>
      <c r="C5" s="52" t="n">
        <v>7</v>
      </c>
      <c r="D5" s="17" t="n">
        <v>1</v>
      </c>
      <c r="E5" s="17" t="n">
        <v>24</v>
      </c>
      <c r="F5" s="52" t="n">
        <v>3.2</v>
      </c>
      <c r="G5" s="18" t="n">
        <v>0.965</v>
      </c>
      <c r="H5" s="17" t="n">
        <v>0</v>
      </c>
      <c r="I5" s="19" t="inlineStr">
        <is>
          <t>Lead Security Architect</t>
        </is>
      </c>
      <c r="J5" s="20" t="inlineStr">
        <is>
          <t>HEALTHY_EXCELLENT</t>
        </is>
      </c>
    </row>
    <row r="6">
      <c r="B6" s="23" t="inlineStr">
        <is>
          <t>HIGH (CVSS 7.0 - 8.9)</t>
        </is>
      </c>
      <c r="C6" s="53" t="n">
        <v>14</v>
      </c>
      <c r="D6" s="21" t="n">
        <v>18</v>
      </c>
      <c r="E6" s="21" t="n">
        <v>86</v>
      </c>
      <c r="F6" s="53" t="n">
        <v>8.5</v>
      </c>
      <c r="G6" s="22" t="n">
        <v>0.9419999999999999</v>
      </c>
      <c r="H6" s="21" t="n">
        <v>1</v>
      </c>
      <c r="I6" s="23" t="inlineStr">
        <is>
          <t>Engineering Team Leads</t>
        </is>
      </c>
      <c r="J6" s="24" t="inlineStr">
        <is>
          <t>HEALTHY_EXCELLENT</t>
        </is>
      </c>
    </row>
    <row r="7">
      <c r="B7" s="19" t="inlineStr">
        <is>
          <t>MEDIUM (CVSS 4.0 - 6.9)</t>
        </is>
      </c>
      <c r="C7" s="52" t="n">
        <v>30</v>
      </c>
      <c r="D7" s="17" t="n">
        <v>64</v>
      </c>
      <c r="E7" s="17" t="n">
        <v>142</v>
      </c>
      <c r="F7" s="52" t="n">
        <v>18</v>
      </c>
      <c r="G7" s="18" t="n">
        <v>0.91</v>
      </c>
      <c r="H7" s="17" t="n">
        <v>3</v>
      </c>
      <c r="I7" s="19" t="inlineStr">
        <is>
          <t>Product Squad Engineers</t>
        </is>
      </c>
      <c r="J7" s="20" t="inlineStr">
        <is>
          <t>HEALTHY_EXCELLENT</t>
        </is>
      </c>
    </row>
    <row r="8">
      <c r="B8" s="23" t="inlineStr">
        <is>
          <t>LOW (CVSS 0.1 - 3.9)</t>
        </is>
      </c>
      <c r="C8" s="53" t="n">
        <v>90</v>
      </c>
      <c r="D8" s="21" t="n">
        <v>125</v>
      </c>
      <c r="E8" s="21" t="n">
        <v>98</v>
      </c>
      <c r="F8" s="53" t="n">
        <v>42</v>
      </c>
      <c r="G8" s="22" t="n">
        <v>0.885</v>
      </c>
      <c r="H8" s="21" t="n">
        <v>2</v>
      </c>
      <c r="I8" s="23" t="inlineStr">
        <is>
          <t>Technical Debt Backlog</t>
        </is>
      </c>
      <c r="J8" s="24" t="inlineStr">
        <is>
          <t>HEALTHY_EXCELLENT</t>
        </is>
      </c>
    </row>
    <row r="9">
      <c r="B9" s="25" t="inlineStr">
        <is>
          <t>TOTAL VULNERABILITY PORTFOLIO</t>
        </is>
      </c>
      <c r="C9" s="29" t="n"/>
      <c r="D9" s="30">
        <f>SUM(D5:D8)</f>
        <v/>
      </c>
      <c r="E9" s="30">
        <f>SUM(E5:E8)</f>
        <v/>
      </c>
      <c r="F9" s="54">
        <f>AVERAGE(F5:F8)</f>
        <v/>
      </c>
      <c r="G9" s="31">
        <f>AVERAGE(G5:G8)</f>
        <v/>
      </c>
      <c r="H9" s="29" t="n"/>
      <c r="I9" s="29" t="n"/>
      <c r="J9" s="29" t="n"/>
    </row>
  </sheetData>
  <mergeCells count="1">
    <mergeCell ref="B2:J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B2:J12"/>
  <sheetViews>
    <sheetView showGridLines="1" workbookViewId="0">
      <selection activeCell="A1" sqref="A1"/>
    </sheetView>
  </sheetViews>
  <sheetFormatPr baseColWidth="8" defaultRowHeight="15"/>
  <cols>
    <col width="59" customWidth="1" min="2" max="2"/>
    <col width="16" customWidth="1" min="3" max="3"/>
    <col width="12" customWidth="1" min="4" max="4"/>
    <col width="12" customWidth="1" min="5" max="5"/>
    <col width="19" customWidth="1" min="6" max="6"/>
    <col width="12" customWidth="1" min="7" max="7"/>
    <col width="17" customWidth="1" min="8" max="8"/>
    <col width="21" customWidth="1" min="9" max="9"/>
    <col width="19" customWidth="1" min="10" max="10"/>
  </cols>
  <sheetData>
    <row r="2">
      <c r="B2" s="1" t="inlineStr">
        <is>
          <t>EXECUTIVE CLOUD SECURITY &amp; SHIFT-LEFT MATURITY SCORECARD</t>
        </is>
      </c>
    </row>
    <row r="4">
      <c r="B4" s="3" t="inlineStr">
        <is>
          <t>Strategic KPI Dimension</t>
        </is>
      </c>
      <c r="C4" s="3" t="inlineStr">
        <is>
          <t>Target FY2026</t>
        </is>
      </c>
      <c r="D4" s="3" t="inlineStr">
        <is>
          <t>Q1 Actual</t>
        </is>
      </c>
      <c r="E4" s="3" t="inlineStr">
        <is>
          <t>Q2 Actual</t>
        </is>
      </c>
      <c r="F4" s="3" t="inlineStr">
        <is>
          <t>Q3 Actual (Proj)</t>
        </is>
      </c>
      <c r="G4" s="3" t="inlineStr">
        <is>
          <t>Q4 Target</t>
        </is>
      </c>
      <c r="H4" s="3" t="inlineStr">
        <is>
          <t>FY26 Projected</t>
        </is>
      </c>
      <c r="I4" s="3" t="inlineStr">
        <is>
          <t>Variance vs Target</t>
        </is>
      </c>
      <c r="J4" s="3" t="inlineStr">
        <is>
          <t>Executive Health</t>
        </is>
      </c>
    </row>
    <row r="5">
      <c r="B5" s="36" t="inlineStr">
        <is>
          <t>Multi-Cloud CSPM Benchmark Compliance %</t>
        </is>
      </c>
      <c r="C5" s="37" t="n">
        <v>0.98</v>
      </c>
      <c r="D5" s="37" t="n">
        <v>0.945</v>
      </c>
      <c r="E5" s="37" t="n">
        <v>0.962</v>
      </c>
      <c r="F5" s="37" t="n">
        <v>0.975</v>
      </c>
      <c r="G5" s="37" t="n">
        <v>0.985</v>
      </c>
      <c r="H5" s="37" t="n">
        <v>0.9667</v>
      </c>
      <c r="I5" s="37" t="n">
        <v>-0.0133</v>
      </c>
      <c r="J5" s="20" t="inlineStr">
        <is>
          <t>ON_TRACK</t>
        </is>
      </c>
    </row>
    <row r="6">
      <c r="B6" s="38" t="inlineStr">
        <is>
          <t>CI/CD Pipeline Security Gate Enforcement %</t>
        </is>
      </c>
      <c r="C6" s="39" t="n">
        <v>1</v>
      </c>
      <c r="D6" s="39" t="n">
        <v>0.985</v>
      </c>
      <c r="E6" s="39" t="n">
        <v>0.992</v>
      </c>
      <c r="F6" s="39" t="n">
        <v>0.998</v>
      </c>
      <c r="G6" s="39" t="n">
        <v>1</v>
      </c>
      <c r="H6" s="39" t="n">
        <v>0.995</v>
      </c>
      <c r="I6" s="39" t="n">
        <v>-0.005</v>
      </c>
      <c r="J6" s="24" t="inlineStr">
        <is>
          <t>ON_TRACK</t>
        </is>
      </c>
    </row>
    <row r="7">
      <c r="B7" s="36" t="inlineStr">
        <is>
          <t>Critical Vulnerability MTTR (&lt; 7 Days)</t>
        </is>
      </c>
      <c r="C7" s="52" t="n">
        <v>5</v>
      </c>
      <c r="D7" s="52" t="n">
        <v>4.8</v>
      </c>
      <c r="E7" s="52" t="n">
        <v>3.9</v>
      </c>
      <c r="F7" s="52" t="n">
        <v>3.2</v>
      </c>
      <c r="G7" s="52" t="n">
        <v>2.5</v>
      </c>
      <c r="H7" s="52" t="n">
        <v>3.6</v>
      </c>
      <c r="I7" s="52" t="n">
        <v>-1.4</v>
      </c>
      <c r="J7" s="20" t="inlineStr">
        <is>
          <t>EXCEEDS</t>
        </is>
      </c>
    </row>
    <row r="8">
      <c r="B8" s="38" t="inlineStr">
        <is>
          <t>Zero-Exposure Hardcoded Secret Leaks</t>
        </is>
      </c>
      <c r="C8" s="21" t="n">
        <v>0</v>
      </c>
      <c r="D8" s="21" t="n">
        <v>0</v>
      </c>
      <c r="E8" s="21" t="n">
        <v>0</v>
      </c>
      <c r="F8" s="21" t="n">
        <v>0</v>
      </c>
      <c r="G8" s="21" t="n">
        <v>0</v>
      </c>
      <c r="H8" s="21" t="n">
        <v>0</v>
      </c>
      <c r="I8" s="21" t="n">
        <v>0</v>
      </c>
      <c r="J8" s="24" t="inlineStr">
        <is>
          <t>EXCEEDS</t>
        </is>
      </c>
    </row>
    <row r="9">
      <c r="B9" s="36" t="inlineStr">
        <is>
          <t>Container Base Image Scan Coverage %</t>
        </is>
      </c>
      <c r="C9" s="37" t="n">
        <v>1</v>
      </c>
      <c r="D9" s="37" t="n">
        <v>0.99</v>
      </c>
      <c r="E9" s="37" t="n">
        <v>0.995</v>
      </c>
      <c r="F9" s="37" t="n">
        <v>1</v>
      </c>
      <c r="G9" s="37" t="n">
        <v>1</v>
      </c>
      <c r="H9" s="37" t="n">
        <v>0.996</v>
      </c>
      <c r="I9" s="37" t="n">
        <v>-0.004</v>
      </c>
      <c r="J9" s="20" t="inlineStr">
        <is>
          <t>ON_TRACK</t>
        </is>
      </c>
    </row>
    <row r="10">
      <c r="B10" s="38" t="inlineStr">
        <is>
          <t>CIEM Excess Privilege Reductions %</t>
        </is>
      </c>
      <c r="C10" s="39" t="n">
        <v>0.95</v>
      </c>
      <c r="D10" s="39" t="n">
        <v>0.88</v>
      </c>
      <c r="E10" s="39" t="n">
        <v>0.92</v>
      </c>
      <c r="F10" s="39" t="n">
        <v>0.965</v>
      </c>
      <c r="G10" s="39" t="n">
        <v>0.98</v>
      </c>
      <c r="H10" s="39" t="n">
        <v>0.9362</v>
      </c>
      <c r="I10" s="39" t="n">
        <v>-0.0138</v>
      </c>
      <c r="J10" s="24" t="inlineStr">
        <is>
          <t>ON_TRACK</t>
        </is>
      </c>
    </row>
    <row r="11">
      <c r="B11" s="36" t="inlineStr">
        <is>
          <t>Runtime Threat Auto-Mitigation (sec)</t>
        </is>
      </c>
      <c r="C11" s="52" t="n">
        <v>2</v>
      </c>
      <c r="D11" s="52" t="n">
        <v>1.4</v>
      </c>
      <c r="E11" s="52" t="n">
        <v>0.8</v>
      </c>
      <c r="F11" s="52" t="n">
        <v>0.5</v>
      </c>
      <c r="G11" s="52" t="n">
        <v>0.4</v>
      </c>
      <c r="H11" s="52" t="n">
        <v>0.8</v>
      </c>
      <c r="I11" s="52" t="n">
        <v>-1.2</v>
      </c>
      <c r="J11" s="20" t="inlineStr">
        <is>
          <t>EXCEEDS</t>
        </is>
      </c>
    </row>
    <row r="12">
      <c r="B12" s="38" t="inlineStr">
        <is>
          <t>IaC Shift-Left Defect Catch Rate %</t>
        </is>
      </c>
      <c r="C12" s="39" t="n">
        <v>0.95</v>
      </c>
      <c r="D12" s="39" t="n">
        <v>0.92</v>
      </c>
      <c r="E12" s="39" t="n">
        <v>0.95</v>
      </c>
      <c r="F12" s="39" t="n">
        <v>0.98</v>
      </c>
      <c r="G12" s="39" t="n">
        <v>0.99</v>
      </c>
      <c r="H12" s="39" t="n">
        <v>0.96</v>
      </c>
      <c r="I12" s="39" t="n">
        <v>0.01</v>
      </c>
      <c r="J12" s="24" t="inlineStr">
        <is>
          <t>EXCEEDS</t>
        </is>
      </c>
    </row>
  </sheetData>
  <mergeCells count="1">
    <mergeCell ref="B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2026-10-16T02:46:53Z</dcterms:created>
  <dcterms:modified xsi:type="dcterms:W3CDTF">2026-10-18T14:35:21Z</dcterms:modified>
</cp:coreProperties>
</file>