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SRE Dashboard" sheetId="2" state="visible" r:id="rId2"/>
    <sheet name="SLO &amp; Error Budgets" sheetId="3" state="visible" r:id="rId3"/>
    <sheet name="Multi-Cloud Inventory" sheetId="4" state="visible" r:id="rId4"/>
    <sheet name="Kubernetes &amp; Containers" sheetId="5" state="visible" r:id="rId5"/>
    <sheet name="Incident Paging &amp; On-Call" sheetId="6" state="visible" r:id="rId6"/>
    <sheet name="Disaster Recovery &amp; Drills" sheetId="7" state="visible" r:id="rId7"/>
    <sheet name="Storage &amp; Backup Retention" sheetId="8" state="visible" r:id="rId8"/>
    <sheet name="Network &amp; Egress FinOps" sheetId="9" state="visible" r:id="rId9"/>
    <sheet name="Auto-Scaling &amp; Compute" sheetId="10" state="visible" r:id="rId10"/>
    <sheet name="Cloud Security &amp; CSPM" sheetId="11" state="visible" r:id="rId11"/>
    <sheet name="Orphaned Resources &amp; Waste" sheetId="12" state="visible" r:id="rId12"/>
    <sheet name="Carbon &amp; Green Cloud" sheetId="13" state="visible" r:id="rId13"/>
    <sheet name="Strategic SRE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0.000%"/>
    <numFmt numFmtId="165" formatCode="0.0%"/>
    <numFmt numFmtId="166" formatCode="$#,##0"/>
    <numFmt numFmtId="167" formatCode="0.0&quot; Mins&quot;"/>
    <numFmt numFmtId="168" formatCode="0.0"/>
    <numFmt numFmtId="169" formatCode="0.0&quot; TB&quot;"/>
    <numFmt numFmtId="170" formatCode="0.0&quot; MT&quot;"/>
    <numFmt numFmtId="171" formatCode="0.0&quot;%&quot;"/>
    <numFmt numFmtId="172" formatCode="#,##0.0"/>
  </numFmts>
  <fonts count="3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284C7"/>
      <sz val="9"/>
    </font>
    <font>
      <name val="Calibri"/>
      <b val="1"/>
      <color rgb="00166534"/>
      <sz val="9"/>
    </font>
    <font>
      <name val="Calibri"/>
      <b val="1"/>
      <color rgb="000284C7"/>
      <sz val="8"/>
    </font>
    <font>
      <name val="Calibri"/>
      <b val="1"/>
      <color rgb="000F172A"/>
      <sz val="16"/>
    </font>
    <font>
      <name val="Calibri"/>
      <b val="1"/>
      <color rgb="0010B981"/>
      <sz val="8"/>
    </font>
    <font>
      <name val="Calibri"/>
      <b val="1"/>
      <color rgb="004F46E5"/>
      <sz val="8"/>
    </font>
    <font>
      <name val="Calibri"/>
      <b val="1"/>
      <color rgb="00F59E0B"/>
      <sz val="8"/>
    </font>
    <font>
      <name val="Calibri"/>
      <b val="1"/>
      <color rgb="00F43F5E"/>
      <sz val="8"/>
    </font>
    <font>
      <name val="Calibri"/>
      <b val="1"/>
      <color rgb="000F172A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0F172A"/>
      <sz val="11"/>
    </font>
    <font>
      <name val="Calibri"/>
      <b val="1"/>
      <color rgb="00000000"/>
      <sz val="9"/>
    </font>
    <font>
      <name val="Calibri"/>
      <color rgb="00475569"/>
      <sz val="9"/>
    </font>
    <font>
      <name val="Calibri"/>
      <b val="1"/>
      <color rgb="0010B981"/>
      <sz val="11"/>
    </font>
    <font>
      <name val="Calibri"/>
      <b val="1"/>
      <color rgb="00F43F5E"/>
      <sz val="11"/>
    </font>
    <font>
      <name val="Calibri"/>
      <b val="1"/>
      <color rgb="0092400E"/>
      <sz val="9"/>
    </font>
    <font>
      <name val="Calibri"/>
      <b val="1"/>
      <color rgb="00991B1B"/>
      <sz val="9"/>
    </font>
    <font>
      <name val="Calibri"/>
      <b val="1"/>
      <color rgb="004F46E5"/>
      <sz val="11"/>
    </font>
    <font>
      <name val="Calibri"/>
      <b val="1"/>
      <color rgb="000284C7"/>
      <sz val="11"/>
    </font>
    <font>
      <name val="Calibri"/>
      <b val="1"/>
      <color rgb="004F46E5"/>
      <sz val="9"/>
    </font>
    <font>
      <name val="Calibri"/>
      <color rgb="000284C7"/>
      <sz val="9"/>
    </font>
    <font>
      <name val="Calibri"/>
      <b val="1"/>
      <color rgb="00F59E0B"/>
      <sz val="11"/>
    </font>
    <font>
      <name val="Calibri"/>
      <b val="1"/>
      <color rgb="0010B981"/>
      <sz val="9"/>
    </font>
    <font>
      <name val="Calibri"/>
      <b val="1"/>
      <color rgb="00F43F5E"/>
      <sz val="9"/>
    </font>
    <font>
      <name val="Calibri"/>
      <b val="1"/>
      <color rgb="00000000"/>
      <sz val="10"/>
    </font>
    <font>
      <name val="Calibri"/>
      <b val="1"/>
      <color rgb="0010B981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0F9FF"/>
        <bgColor rgb="00F0F9FF"/>
      </patternFill>
    </fill>
    <fill>
      <patternFill patternType="solid">
        <fgColor rgb="00ECFDF5"/>
        <bgColor rgb="00ECFDF5"/>
      </patternFill>
    </fill>
    <fill>
      <patternFill patternType="solid">
        <fgColor rgb="00F5F3FF"/>
        <bgColor rgb="00F5F3FF"/>
      </patternFill>
    </fill>
    <fill>
      <patternFill patternType="solid">
        <fgColor rgb="00FFFBEB"/>
        <bgColor rgb="00FFFBE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7">
    <border>
      <left/>
      <right/>
      <top/>
      <bottom/>
      <diagonal/>
    </border>
    <border>
      <left style="thin">
        <color rgb="000284C7"/>
      </left>
      <right style="thin">
        <color rgb="000284C7"/>
      </right>
      <top style="thin">
        <color rgb="000284C7"/>
      </top>
      <bottom style="thin">
        <color rgb="000284C7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284C7"/>
      </top>
      <bottom style="thin">
        <color rgb="00CBD5E1"/>
      </bottom>
    </border>
    <border>
      <left/>
      <right/>
      <top style="medium">
        <color rgb="000284C7"/>
      </top>
      <bottom/>
      <diagonal/>
    </border>
    <border>
      <left/>
      <right style="thin">
        <color rgb="00CBD5E1"/>
      </right>
      <top style="medium">
        <color rgb="000284C7"/>
      </top>
      <bottom/>
      <diagonal/>
    </border>
    <border>
      <left/>
      <right/>
      <top style="medium">
        <color rgb="000284C7"/>
      </top>
      <bottom style="thin">
        <color rgb="00CBD5E1"/>
      </bottom>
      <diagonal/>
    </border>
    <border>
      <left/>
      <right style="thin">
        <color rgb="00CBD5E1"/>
      </right>
      <top style="medium">
        <color rgb="000284C7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4F46E5"/>
      </top>
      <bottom style="thin">
        <color rgb="00CBD5E1"/>
      </bottom>
    </border>
    <border>
      <left/>
      <right/>
      <top style="medium">
        <color rgb="004F46E5"/>
      </top>
      <bottom/>
      <diagonal/>
    </border>
    <border>
      <left/>
      <right style="thin">
        <color rgb="00CBD5E1"/>
      </right>
      <top style="medium">
        <color rgb="004F46E5"/>
      </top>
      <bottom/>
      <diagonal/>
    </border>
    <border>
      <left/>
      <right/>
      <top style="medium">
        <color rgb="004F46E5"/>
      </top>
      <bottom style="thin">
        <color rgb="00CBD5E1"/>
      </bottom>
      <diagonal/>
    </border>
    <border>
      <left/>
      <right style="thin">
        <color rgb="00CBD5E1"/>
      </right>
      <top style="medium">
        <color rgb="004F46E5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59E0B"/>
      </top>
      <bottom style="thin">
        <color rgb="00CBD5E1"/>
      </bottom>
    </border>
    <border>
      <left/>
      <right/>
      <top style="medium">
        <color rgb="00F59E0B"/>
      </top>
      <bottom/>
      <diagonal/>
    </border>
    <border>
      <left/>
      <right style="thin">
        <color rgb="00CBD5E1"/>
      </right>
      <top style="medium">
        <color rgb="00F59E0B"/>
      </top>
      <bottom/>
      <diagonal/>
    </border>
    <border>
      <left/>
      <right/>
      <top style="medium">
        <color rgb="00F59E0B"/>
      </top>
      <bottom style="thin">
        <color rgb="00CBD5E1"/>
      </bottom>
      <diagonal/>
    </border>
    <border>
      <left/>
      <right style="thin">
        <color rgb="00CBD5E1"/>
      </right>
      <top style="medium">
        <color rgb="00F59E0B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43F5E"/>
      </top>
      <bottom style="thin">
        <color rgb="00CBD5E1"/>
      </bottom>
    </border>
    <border>
      <left/>
      <right/>
      <top style="medium">
        <color rgb="00F43F5E"/>
      </top>
      <bottom/>
      <diagonal/>
    </border>
    <border>
      <left/>
      <right style="thin">
        <color rgb="00CBD5E1"/>
      </right>
      <top style="medium">
        <color rgb="00F43F5E"/>
      </top>
      <bottom/>
      <diagonal/>
    </border>
    <border>
      <left/>
      <right/>
      <top style="medium">
        <color rgb="00F43F5E"/>
      </top>
      <bottom style="thin">
        <color rgb="00CBD5E1"/>
      </bottom>
      <diagonal/>
    </border>
    <border>
      <left/>
      <right style="thin">
        <color rgb="00CBD5E1"/>
      </right>
      <top style="medium">
        <color rgb="00F43F5E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8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1" fillId="7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5" fontId="8" fillId="5" borderId="3" applyAlignment="1" pivotButton="0" quotePrefix="0" xfId="0">
      <alignment horizontal="center" vertical="center"/>
    </xf>
    <xf numFmtId="166" fontId="8" fillId="6" borderId="3" applyAlignment="1" pivotButton="0" quotePrefix="0" xfId="0">
      <alignment horizontal="center" vertical="center"/>
    </xf>
    <xf numFmtId="166" fontId="8" fillId="7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2" fillId="4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167" fontId="8" fillId="5" borderId="3" applyAlignment="1" pivotButton="0" quotePrefix="0" xfId="0">
      <alignment horizontal="center" vertical="center"/>
    </xf>
    <xf numFmtId="1" fontId="8" fillId="4" borderId="3" applyAlignment="1" pivotButton="0" quotePrefix="0" xfId="0">
      <alignment horizontal="center" vertical="center"/>
    </xf>
    <xf numFmtId="165" fontId="8" fillId="4" borderId="3" applyAlignment="1" pivotButton="0" quotePrefix="0" xfId="0">
      <alignment horizontal="center" vertical="center"/>
    </xf>
    <xf numFmtId="0" fontId="13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left" vertical="center"/>
    </xf>
    <xf numFmtId="166" fontId="16" fillId="0" borderId="2" applyAlignment="1" pivotButton="0" quotePrefix="0" xfId="0">
      <alignment horizontal="left" vertical="center"/>
    </xf>
    <xf numFmtId="1" fontId="16" fillId="0" borderId="2" applyAlignment="1" pivotButton="0" quotePrefix="0" xfId="0">
      <alignment horizontal="left" vertical="center"/>
    </xf>
    <xf numFmtId="0" fontId="17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/>
    </xf>
    <xf numFmtId="164" fontId="18" fillId="0" borderId="2" applyAlignment="1" pivotButton="0" quotePrefix="0" xfId="0">
      <alignment horizontal="center" vertical="center"/>
    </xf>
    <xf numFmtId="0" fontId="19" fillId="8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164" fontId="20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6" fillId="9" borderId="2" applyAlignment="1" pivotButton="0" quotePrefix="0" xfId="0">
      <alignment horizontal="center" vertical="center"/>
    </xf>
    <xf numFmtId="168" fontId="4" fillId="0" borderId="2" applyAlignment="1" pivotButton="0" quotePrefix="0" xfId="0">
      <alignment horizontal="center" vertical="center"/>
    </xf>
    <xf numFmtId="0" fontId="22" fillId="10" borderId="2" applyAlignment="1" pivotButton="0" quotePrefix="0" xfId="0">
      <alignment horizontal="center" vertical="center"/>
    </xf>
    <xf numFmtId="0" fontId="23" fillId="11" borderId="2" applyAlignment="1" pivotButton="0" quotePrefix="0" xfId="0">
      <alignment horizontal="center" vertical="center"/>
    </xf>
    <xf numFmtId="166" fontId="24" fillId="0" borderId="0" pivotButton="0" quotePrefix="0" xfId="0"/>
    <xf numFmtId="0" fontId="25" fillId="0" borderId="0" pivotButton="0" quotePrefix="0" xfId="0"/>
    <xf numFmtId="0" fontId="26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horizontal="left" vertical="center"/>
    </xf>
    <xf numFmtId="0" fontId="27" fillId="0" borderId="2" applyAlignment="1" pivotButton="0" quotePrefix="0" xfId="0">
      <alignment horizontal="left" vertical="center"/>
    </xf>
    <xf numFmtId="166" fontId="18" fillId="0" borderId="2" applyAlignment="1" pivotButton="0" quotePrefix="0" xfId="0">
      <alignment horizontal="right" vertical="center"/>
    </xf>
    <xf numFmtId="165" fontId="20" fillId="0" borderId="0" pivotButton="0" quotePrefix="0" xfId="0"/>
    <xf numFmtId="165" fontId="18" fillId="0" borderId="2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167" fontId="20" fillId="0" borderId="0" pivotButton="0" quotePrefix="0" xfId="0"/>
    <xf numFmtId="0" fontId="28" fillId="0" borderId="0" pivotButton="0" quotePrefix="0" xfId="0"/>
    <xf numFmtId="0" fontId="29" fillId="0" borderId="2" applyAlignment="1" pivotButton="0" quotePrefix="0" xfId="0">
      <alignment horizontal="center" vertical="center"/>
    </xf>
    <xf numFmtId="169" fontId="24" fillId="0" borderId="0" pivotButton="0" quotePrefix="0" xfId="0"/>
    <xf numFmtId="169" fontId="18" fillId="0" borderId="2" applyAlignment="1" pivotButton="0" quotePrefix="0" xfId="0">
      <alignment horizontal="right" vertical="center"/>
    </xf>
    <xf numFmtId="169" fontId="25" fillId="0" borderId="0" pivotButton="0" quotePrefix="0" xfId="0"/>
    <xf numFmtId="166" fontId="21" fillId="0" borderId="0" pivotButton="0" quotePrefix="0" xfId="0"/>
    <xf numFmtId="166" fontId="30" fillId="0" borderId="2" applyAlignment="1" pivotButton="0" quotePrefix="0" xfId="0">
      <alignment horizontal="right" vertical="center"/>
    </xf>
    <xf numFmtId="170" fontId="20" fillId="0" borderId="0" pivotButton="0" quotePrefix="0" xfId="0"/>
    <xf numFmtId="170" fontId="18" fillId="0" borderId="2" applyAlignment="1" pivotButton="0" quotePrefix="0" xfId="0">
      <alignment horizontal="right" vertical="center"/>
    </xf>
    <xf numFmtId="0" fontId="26" fillId="0" borderId="2" applyAlignment="1" pivotButton="0" quotePrefix="0" xfId="0">
      <alignment horizontal="left" vertical="center"/>
    </xf>
    <xf numFmtId="168" fontId="29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vertical="center"/>
    </xf>
    <xf numFmtId="165" fontId="31" fillId="0" borderId="0" applyAlignment="1" pivotButton="0" quotePrefix="0" xfId="0">
      <alignment horizontal="center" vertical="center"/>
    </xf>
    <xf numFmtId="168" fontId="32" fillId="0" borderId="0" applyAlignment="1" pivotButton="0" quotePrefix="0" xfId="0">
      <alignment horizontal="center" vertical="center"/>
    </xf>
    <xf numFmtId="0" fontId="33" fillId="0" borderId="0" pivotButton="0" quotePrefix="0" xfId="0"/>
    <xf numFmtId="0" fontId="3" fillId="12" borderId="36" applyAlignment="1" pivotButton="0" quotePrefix="0" xfId="0">
      <alignment horizontal="center" vertical="center"/>
    </xf>
    <xf numFmtId="0" fontId="34" fillId="13" borderId="36" applyAlignment="1" pivotButton="0" quotePrefix="0" xfId="0">
      <alignment horizontal="center" vertical="center"/>
    </xf>
    <xf numFmtId="171" fontId="3" fillId="13" borderId="36" applyAlignment="1" pivotButton="0" quotePrefix="0" xfId="0">
      <alignment horizontal="right" vertical="center"/>
    </xf>
    <xf numFmtId="0" fontId="34" fillId="13" borderId="36" applyAlignment="1" pivotButton="0" quotePrefix="0" xfId="0">
      <alignment horizontal="left" vertical="center"/>
    </xf>
    <xf numFmtId="168" fontId="3" fillId="13" borderId="36" applyAlignment="1" pivotButton="0" quotePrefix="0" xfId="0">
      <alignment horizontal="right" vertical="center"/>
    </xf>
    <xf numFmtId="172" fontId="3" fillId="13" borderId="36" applyAlignment="1" pivotButton="0" quotePrefix="0" xfId="0">
      <alignment horizontal="right" vertical="center"/>
    </xf>
    <xf numFmtId="3" fontId="3" fillId="13" borderId="36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Cloud Infrastructure Spend by Provider ($)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SRE Dashboard'!B13</f>
            </strRef>
          </tx>
          <spPr>
            <a:ln>
              <a:prstDash val="solid"/>
            </a:ln>
          </spPr>
          <cat>
            <numRef>
              <f>'Executive SRE Dashboard'!$A$14:$A$16</f>
            </numRef>
          </cat>
          <val>
            <numRef>
              <f>'Executive SRE Dashboard'!$B$14:$B$16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Cloud Platform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Monthly Cost (USD)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Service SLO Status Distribution</a:t>
            </a:r>
          </a:p>
        </rich>
      </tx>
    </title>
    <plotArea>
      <pieChart>
        <varyColors val="1"/>
        <ser>
          <idx val="0"/>
          <order val="0"/>
          <tx>
            <strRef>
              <f>'Executive SRE Dashboard'!H13</f>
            </strRef>
          </tx>
          <spPr>
            <a:ln>
              <a:prstDash val="solid"/>
            </a:ln>
          </spPr>
          <cat>
            <numRef>
              <f>'Executive SRE Dashboard'!$G$14:$G$16</f>
            </numRef>
          </cat>
          <val>
            <numRef>
              <f>'Executive SRE Dashboard'!$H$14:$H$16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Multi-Cloud SLO Attainment &amp; Uptime Trajectory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SRE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SRE Dashboard'!$B$50:$B$55</f>
            </numRef>
          </cat>
          <val>
            <numRef>
              <f>'Executive SRE Dashboard'!$C$50:$C$55</f>
            </numRef>
          </val>
        </ser>
        <ser>
          <idx val="1"/>
          <order val="1"/>
          <tx>
            <strRef>
              <f>'Executive SRE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SRE Dashboard'!$B$50:$B$55</f>
            </numRef>
          </cat>
          <val>
            <numRef>
              <f>'Executive SRE Dashboard'!$D$50:$D$55</f>
            </numRef>
          </val>
        </ser>
        <ser>
          <idx val="2"/>
          <order val="2"/>
          <tx>
            <strRef>
              <f>'Executive SRE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SRE Dashboard'!$B$50:$B$55</f>
            </numRef>
          </cat>
          <val>
            <numRef>
              <f>'Executive SRE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SRE &amp; Cloud Resiliency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SRE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SRE Dashboard'!$G$50:$G$55</f>
            </numRef>
          </cat>
          <val>
            <numRef>
              <f>'Executive SRE Dashboard'!$H$50:$H$55</f>
            </numRef>
          </val>
        </ser>
        <ser>
          <idx val="1"/>
          <order val="1"/>
          <tx>
            <strRef>
              <f>'Executive SRE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SRE Dashboard'!$G$50:$G$55</f>
            </numRef>
          </cat>
          <val>
            <numRef>
              <f>'Executive SRE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Multi-Cloud Workload Resource Allocation Trajectory (k vCPU)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SRE Dashboard'!C73</f>
            </strRef>
          </tx>
          <spPr>
            <a:ln>
              <a:prstDash val="solid"/>
            </a:ln>
          </spPr>
          <cat>
            <numRef>
              <f>'Executive SRE Dashboard'!$B$74:$B$79</f>
            </numRef>
          </cat>
          <val>
            <numRef>
              <f>'Executive SRE Dashboard'!$C$74:$C$79</f>
            </numRef>
          </val>
        </ser>
        <ser>
          <idx val="1"/>
          <order val="1"/>
          <tx>
            <strRef>
              <f>'Executive SRE Dashboard'!D73</f>
            </strRef>
          </tx>
          <spPr>
            <a:ln>
              <a:prstDash val="solid"/>
            </a:ln>
          </spPr>
          <cat>
            <numRef>
              <f>'Executive SRE Dashboard'!$B$74:$B$79</f>
            </numRef>
          </cat>
          <val>
            <numRef>
              <f>'Executive SRE Dashboard'!$D$74:$D$79</f>
            </numRef>
          </val>
        </ser>
        <ser>
          <idx val="2"/>
          <order val="2"/>
          <tx>
            <strRef>
              <f>'Executive SRE Dashboard'!E73</f>
            </strRef>
          </tx>
          <spPr>
            <a:ln>
              <a:prstDash val="solid"/>
            </a:ln>
          </spPr>
          <cat>
            <numRef>
              <f>'Executive SRE Dashboard'!$B$74:$B$79</f>
            </numRef>
          </cat>
          <val>
            <numRef>
              <f>'Executive SRE Dashboard'!$E$74:$E$79</f>
            </numRef>
          </val>
        </ser>
        <ser>
          <idx val="3"/>
          <order val="3"/>
          <tx>
            <strRef>
              <f>'Executive SRE Dashboard'!F73</f>
            </strRef>
          </tx>
          <spPr>
            <a:ln>
              <a:prstDash val="solid"/>
            </a:ln>
          </spPr>
          <cat>
            <numRef>
              <f>'Executive SRE Dashboard'!$B$74:$B$79</f>
            </numRef>
          </cat>
          <val>
            <numRef>
              <f>'Executive SRE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Microservice Latency (P99 ms) vs Error Rate (%) &amp; Traffic Bubble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SRE Dashboard'!H73</f>
            </strRef>
          </tx>
          <spPr>
            <a:ln>
              <a:prstDash val="solid"/>
            </a:ln>
          </spPr>
          <cat>
            <numRef>
              <f>'Executive SRE Dashboard'!$G$74:$G$79</f>
            </numRef>
          </cat>
          <val>
            <numRef>
              <f>'Executive SRE Dashboard'!$H$74:$H$79</f>
            </numRef>
          </val>
        </ser>
        <ser>
          <idx val="1"/>
          <order val="1"/>
          <tx>
            <strRef>
              <f>'Executive SRE Dashboard'!I73</f>
            </strRef>
          </tx>
          <spPr>
            <a:ln>
              <a:prstDash val="solid"/>
            </a:ln>
          </spPr>
          <cat>
            <numRef>
              <f>'Executive SRE Dashboard'!$G$74:$G$79</f>
            </numRef>
          </cat>
          <val>
            <numRef>
              <f>'Executive SRE Dashboard'!$I$74:$I$79</f>
            </numRef>
          </val>
        </ser>
        <ser>
          <idx val="2"/>
          <order val="2"/>
          <tx>
            <strRef>
              <f>'Executive SRE Dashboard'!J73</f>
            </strRef>
          </tx>
          <spPr>
            <a:ln>
              <a:prstDash val="solid"/>
            </a:ln>
          </spPr>
          <cat>
            <numRef>
              <f>'Executive SRE Dashboard'!$G$74:$G$79</f>
            </numRef>
          </cat>
          <val>
            <numRef>
              <f>'Executive SRE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17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☁️ CLOUD INFRASTRUCTURE &amp; SRE ALL-IN-ONE ENTERPRISE DASHBOARD</t>
        </is>
      </c>
    </row>
    <row r="2">
      <c r="A2" s="2" t="inlineStr">
        <is>
          <t>Production-grade multi-cloud reliability management, SLO tracking, and SRE operations.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SRE Dashboard</t>
        </is>
      </c>
      <c r="C5" s="6" t="inlineStr">
        <is>
          <t>Executive Reliability Overview</t>
        </is>
      </c>
      <c r="D5" s="6" t="inlineStr">
        <is>
          <t>Multi-Cloud Uptime, SLO Status, Error Budgets, SRE MTTR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SLO &amp; Error Budgets</t>
        </is>
      </c>
      <c r="C6" s="6" t="inlineStr">
        <is>
          <t>Reliability Engineering</t>
        </is>
      </c>
      <c r="D6" s="6" t="inlineStr">
        <is>
          <t>Target SLO (99.99%), Actual Uptime, Error Budget Minutes Burned</t>
        </is>
      </c>
      <c r="E6" s="7" t="inlineStr">
        <is>
          <t>Automated Burn Rate &amp; Status</t>
        </is>
      </c>
    </row>
    <row r="7" ht="20" customHeight="1">
      <c r="A7" s="4" t="n">
        <v>3</v>
      </c>
      <c r="B7" s="5" t="inlineStr">
        <is>
          <t>Multi-Cloud Inventory</t>
        </is>
      </c>
      <c r="C7" s="6" t="inlineStr">
        <is>
          <t>Infrastructure Inventory</t>
        </is>
      </c>
      <c r="D7" s="6" t="inlineStr">
        <is>
          <t>AWS, Azure, GCP VMs, Managed DBs, Monthly Spend</t>
        </is>
      </c>
      <c r="E7" s="7" t="inlineStr">
        <is>
          <t>Dynamic Cost Subtotals</t>
        </is>
      </c>
    </row>
    <row r="8" ht="20" customHeight="1">
      <c r="A8" s="4" t="n">
        <v>4</v>
      </c>
      <c r="B8" s="5" t="inlineStr">
        <is>
          <t>Kubernetes &amp; Containers</t>
        </is>
      </c>
      <c r="C8" s="6" t="inlineStr">
        <is>
          <t>Container Platform Health</t>
        </is>
      </c>
      <c r="D8" s="6" t="inlineStr">
        <is>
          <t>Cluster Nodes, Pod Density, CPU/Mem Limits, Restart Counts</t>
        </is>
      </c>
      <c r="E8" s="7" t="inlineStr">
        <is>
          <t>Capacity Utilization %</t>
        </is>
      </c>
    </row>
    <row r="9" ht="20" customHeight="1">
      <c r="A9" s="4" t="n">
        <v>5</v>
      </c>
      <c r="B9" s="5" t="inlineStr">
        <is>
          <t>Incident Paging &amp; On-Call</t>
        </is>
      </c>
      <c r="C9" s="6" t="inlineStr">
        <is>
          <t>SRE Operations &amp; Burnout</t>
        </is>
      </c>
      <c r="D9" s="6" t="inlineStr">
        <is>
          <t>MTTA, MTTR, P1-P4 Severity, After-Hours Pages, RCA</t>
        </is>
      </c>
      <c r="E9" s="7" t="inlineStr">
        <is>
          <t>Automated Duration Calculations</t>
        </is>
      </c>
    </row>
    <row r="10" ht="20" customHeight="1">
      <c r="A10" s="4" t="n">
        <v>6</v>
      </c>
      <c r="B10" s="5" t="inlineStr">
        <is>
          <t>Disaster Recovery &amp; Drills</t>
        </is>
      </c>
      <c r="C10" s="6" t="inlineStr">
        <is>
          <t>Resilience &amp; Continuity</t>
        </is>
      </c>
      <c r="D10" s="6" t="inlineStr">
        <is>
          <t>RTO / RPO Target vs Actual, Failover Drill Status</t>
        </is>
      </c>
      <c r="E10" s="7" t="inlineStr">
        <is>
          <t>Variance Calculations</t>
        </is>
      </c>
    </row>
    <row r="11" ht="20" customHeight="1">
      <c r="A11" s="4" t="n">
        <v>7</v>
      </c>
      <c r="B11" s="5" t="inlineStr">
        <is>
          <t>Storage &amp; Backup Retention</t>
        </is>
      </c>
      <c r="C11" s="6" t="inlineStr">
        <is>
          <t>Data Durability &amp; Backup</t>
        </is>
      </c>
      <c r="D11" s="6" t="inlineStr">
        <is>
          <t>S3/Blob/GCS Usage, Backup Frequency, Retention Policy</t>
        </is>
      </c>
      <c r="E11" s="7" t="inlineStr">
        <is>
          <t>Storage Aggregations</t>
        </is>
      </c>
    </row>
    <row r="12" ht="20" customHeight="1">
      <c r="A12" s="4" t="n">
        <v>8</v>
      </c>
      <c r="B12" s="5" t="inlineStr">
        <is>
          <t>Network &amp; Egress FinOps</t>
        </is>
      </c>
      <c r="C12" s="6" t="inlineStr">
        <is>
          <t>Cloud Network Efficiency</t>
        </is>
      </c>
      <c r="D12" s="6" t="inlineStr">
        <is>
          <t>Egress GBs, Inter-region Bandwidth, Cloud CDN Hit Ratio</t>
        </is>
      </c>
      <c r="E12" s="7" t="inlineStr">
        <is>
          <t>Cost &amp; Traffic Calculations</t>
        </is>
      </c>
    </row>
    <row r="13" ht="20" customHeight="1">
      <c r="A13" s="4" t="n">
        <v>9</v>
      </c>
      <c r="B13" s="5" t="inlineStr">
        <is>
          <t>Auto-Scaling &amp; Compute</t>
        </is>
      </c>
      <c r="C13" s="6" t="inlineStr">
        <is>
          <t>Elastic Infrastructure</t>
        </is>
      </c>
      <c r="D13" s="6" t="inlineStr">
        <is>
          <t>HPA Triggers, Scale Groups, Elasticity Efficiency Score</t>
        </is>
      </c>
      <c r="E13" s="7" t="inlineStr">
        <is>
          <t>Dynamic Scale Metrics</t>
        </is>
      </c>
    </row>
    <row r="14" ht="20" customHeight="1">
      <c r="A14" s="4" t="n">
        <v>10</v>
      </c>
      <c r="B14" s="5" t="inlineStr">
        <is>
          <t>Cloud Security &amp; CSPM</t>
        </is>
      </c>
      <c r="C14" s="6" t="inlineStr">
        <is>
          <t>Cloud Security Posture</t>
        </is>
      </c>
      <c r="D14" s="6" t="inlineStr">
        <is>
          <t>IAM Least Privilege, S3 Public Audits, CIS Benchmark %</t>
        </is>
      </c>
      <c r="E14" s="7" t="inlineStr">
        <is>
          <t>Security Scorecard Index</t>
        </is>
      </c>
    </row>
    <row r="15" ht="20" customHeight="1">
      <c r="A15" s="4" t="n">
        <v>11</v>
      </c>
      <c r="B15" s="5" t="inlineStr">
        <is>
          <t>Orphaned Resources &amp; Waste</t>
        </is>
      </c>
      <c r="C15" s="6" t="inlineStr">
        <is>
          <t>FinOps Cloud Waste</t>
        </is>
      </c>
      <c r="D15" s="6" t="inlineStr">
        <is>
          <t>Unattached Disks, Idle Load Balancers, Stale Snapshots</t>
        </is>
      </c>
      <c r="E15" s="7" t="inlineStr">
        <is>
          <t>Potential Monthly Savings ($)</t>
        </is>
      </c>
    </row>
    <row r="16" ht="20" customHeight="1">
      <c r="A16" s="4" t="n">
        <v>12</v>
      </c>
      <c r="B16" s="5" t="inlineStr">
        <is>
          <t>Carbon &amp; Green Cloud</t>
        </is>
      </c>
      <c r="C16" s="6" t="inlineStr">
        <is>
          <t>Cloud Sustainability</t>
        </is>
      </c>
      <c r="D16" s="6" t="inlineStr">
        <is>
          <t>MT CO2e Carbon Footprint, Renewable Energy % per Region</t>
        </is>
      </c>
      <c r="E16" s="7" t="inlineStr">
        <is>
          <t>Emissions Totals</t>
        </is>
      </c>
    </row>
    <row r="17" ht="20" customHeight="1">
      <c r="A17" s="4" t="n">
        <v>13</v>
      </c>
      <c r="B17" s="5" t="inlineStr">
        <is>
          <t>Strategic SRE Scorecard</t>
        </is>
      </c>
      <c r="C17" s="6" t="inlineStr">
        <is>
          <t>Governance &amp; SRE Maturity</t>
        </is>
      </c>
      <c r="D17" s="6" t="inlineStr">
        <is>
          <t>Reliability, Velocity, Cost Optimization, Security Posture</t>
        </is>
      </c>
      <c r="E17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36" customHeight="1">
      <c r="A1" s="1" t="inlineStr">
        <is>
          <t>☁️ MULTI-CLOUD INFRASTRUCTURE &amp; SRE EXECUTIVE DASHBOARD</t>
        </is>
      </c>
    </row>
    <row r="2">
      <c r="A2" s="2" t="inlineStr">
        <is>
          <t>Real-time Site Reliability Engineering (SRE) telemetry, SLO compliance, cloud spending, and error budget consumption.</t>
        </is>
      </c>
    </row>
    <row r="4" ht="18" customHeight="1">
      <c r="A4" s="8" t="inlineStr">
        <is>
          <t>GLOBAL MULTI-CLOUD UPTIME</t>
        </is>
      </c>
      <c r="B4" s="9" t="n"/>
      <c r="C4" s="10" t="n"/>
      <c r="D4" s="11" t="inlineStr">
        <is>
          <t>SLO TARGET MET %</t>
        </is>
      </c>
      <c r="E4" s="12" t="n"/>
      <c r="F4" s="13" t="n"/>
      <c r="G4" s="14" t="inlineStr">
        <is>
          <t>MONTHLY CLOUD SPEND</t>
        </is>
      </c>
      <c r="H4" s="15" t="n"/>
      <c r="I4" s="16" t="n"/>
      <c r="J4" s="17" t="inlineStr">
        <is>
          <t>FINOPS WASTE IDENTIFIED</t>
        </is>
      </c>
      <c r="K4" s="18" t="n"/>
      <c r="L4" s="19" t="n"/>
    </row>
    <row r="5" ht="18" customHeight="1">
      <c r="A5" s="20">
        <f>AVERAGE('SLO &amp; Error Budgets'!E10:E25)</f>
        <v/>
      </c>
      <c r="B5" s="21" t="n"/>
      <c r="C5" s="22" t="n"/>
      <c r="D5" s="23">
        <f>COUNTIF('SLO &amp; Error Budgets'!G10:G25, "Healthy")/COUNTA('SLO &amp; Error Budgets'!A10:A25)</f>
        <v/>
      </c>
      <c r="E5" s="21" t="n"/>
      <c r="F5" s="22" t="n"/>
      <c r="G5" s="24">
        <f>SUM('Multi-Cloud Inventory'!G10:G30)</f>
        <v/>
      </c>
      <c r="H5" s="21" t="n"/>
      <c r="I5" s="22" t="n"/>
      <c r="J5" s="25">
        <f>SUM('Orphaned Resources &amp; Waste'!F10:F25)</f>
        <v/>
      </c>
      <c r="K5" s="21" t="n"/>
      <c r="L5" s="22" t="n"/>
    </row>
    <row r="6" ht="18" customHeight="1">
      <c r="A6" s="26" t="n"/>
      <c r="B6" s="27" t="n"/>
      <c r="C6" s="28" t="n"/>
      <c r="D6" s="26" t="n"/>
      <c r="E6" s="27" t="n"/>
      <c r="F6" s="28" t="n"/>
      <c r="G6" s="26" t="n"/>
      <c r="H6" s="27" t="n"/>
      <c r="I6" s="28" t="n"/>
      <c r="J6" s="26" t="n"/>
      <c r="K6" s="27" t="n"/>
      <c r="L6" s="28" t="n"/>
    </row>
    <row r="8" ht="18" customHeight="1">
      <c r="A8" s="11" t="inlineStr">
        <is>
          <t>SRE MTTR (MEAN TIME TO RECOVER)</t>
        </is>
      </c>
      <c r="B8" s="12" t="n"/>
      <c r="C8" s="13" t="n"/>
      <c r="D8" s="29" t="inlineStr">
        <is>
          <t>CRITICAL P1 INCIDENTS</t>
        </is>
      </c>
      <c r="E8" s="30" t="n"/>
      <c r="F8" s="31" t="n"/>
      <c r="G8" s="11" t="inlineStr">
        <is>
          <t>DR FAILOVER DRILL PASS %</t>
        </is>
      </c>
      <c r="H8" s="12" t="n"/>
      <c r="I8" s="13" t="n"/>
      <c r="J8" s="8" t="inlineStr">
        <is>
          <t>CSPM SECURITY COMPLIANCE</t>
        </is>
      </c>
      <c r="K8" s="9" t="n"/>
      <c r="L8" s="10" t="n"/>
    </row>
    <row r="9" ht="18" customHeight="1">
      <c r="A9" s="32">
        <f>AVERAGE('Incident Paging &amp; On-Call'!G10:G25)</f>
        <v/>
      </c>
      <c r="B9" s="21" t="n"/>
      <c r="C9" s="22" t="n"/>
      <c r="D9" s="33">
        <f>COUNTIF('Incident Paging &amp; On-Call'!D10:D25, "P1 - Critical")</f>
        <v/>
      </c>
      <c r="E9" s="21" t="n"/>
      <c r="F9" s="22" t="n"/>
      <c r="G9" s="23">
        <f>COUNTIF('Disaster Recovery &amp; Drills'!H10:H20, "Pass")/COUNTA('Disaster Recovery &amp; Drills'!A10:A20)</f>
        <v/>
      </c>
      <c r="H9" s="21" t="n"/>
      <c r="I9" s="22" t="n"/>
      <c r="J9" s="34">
        <f>AVERAGE('Cloud Security &amp; CSPM'!D10:D25)</f>
        <v/>
      </c>
      <c r="K9" s="21" t="n"/>
      <c r="L9" s="22" t="n"/>
    </row>
    <row r="10" ht="18" customHeight="1">
      <c r="A10" s="26" t="n"/>
      <c r="B10" s="27" t="n"/>
      <c r="C10" s="28" t="n"/>
      <c r="D10" s="26" t="n"/>
      <c r="E10" s="27" t="n"/>
      <c r="F10" s="28" t="n"/>
      <c r="G10" s="26" t="n"/>
      <c r="H10" s="27" t="n"/>
      <c r="I10" s="28" t="n"/>
      <c r="J10" s="26" t="n"/>
      <c r="K10" s="27" t="n"/>
      <c r="L10" s="28" t="n"/>
    </row>
    <row r="12">
      <c r="A12" s="35" t="inlineStr">
        <is>
          <t>MULTI-CLOUD SPEND BY PROVIDER</t>
        </is>
      </c>
      <c r="G12" s="35" t="inlineStr">
        <is>
          <t>SLO HEALTH STATUS DISTRIBUTION</t>
        </is>
      </c>
    </row>
    <row r="13">
      <c r="A13" s="36" t="inlineStr">
        <is>
          <t>Provider</t>
        </is>
      </c>
      <c r="B13" s="36" t="inlineStr">
        <is>
          <t>Monthly Spend ($)</t>
        </is>
      </c>
      <c r="G13" s="36" t="inlineStr">
        <is>
          <t>SLO Status</t>
        </is>
      </c>
      <c r="H13" s="36" t="inlineStr">
        <is>
          <t>Services Count</t>
        </is>
      </c>
    </row>
    <row r="14">
      <c r="A14" s="37" t="inlineStr">
        <is>
          <t>AWS</t>
        </is>
      </c>
      <c r="B14" s="38">
        <f>SUMIF('Multi-Cloud Inventory'!B10:B30, "AWS", 'Multi-Cloud Inventory'!G10:G30)</f>
        <v/>
      </c>
      <c r="G14" s="37" t="inlineStr">
        <is>
          <t>Healthy</t>
        </is>
      </c>
      <c r="H14" s="39">
        <f>COUNTIF('SLO &amp; Error Budgets'!G10:G25, "Healthy")</f>
        <v/>
      </c>
    </row>
    <row r="15">
      <c r="A15" s="37" t="inlineStr">
        <is>
          <t>Microsoft Azure</t>
        </is>
      </c>
      <c r="B15" s="38">
        <f>SUMIF('Multi-Cloud Inventory'!B10:B30, "Azure", 'Multi-Cloud Inventory'!G10:G30)</f>
        <v/>
      </c>
      <c r="G15" s="37" t="inlineStr">
        <is>
          <t>At Risk</t>
        </is>
      </c>
      <c r="H15" s="39">
        <f>COUNTIF('SLO &amp; Error Budgets'!G10:G25, "At Risk")</f>
        <v/>
      </c>
    </row>
    <row r="16">
      <c r="A16" s="37" t="inlineStr">
        <is>
          <t>Google Cloud (GCP)</t>
        </is>
      </c>
      <c r="B16" s="38">
        <f>SUMIF('Multi-Cloud Inventory'!B10:B30, "GCP", 'Multi-Cloud Inventory'!G10:G30)</f>
        <v/>
      </c>
      <c r="G16" s="37" t="inlineStr">
        <is>
          <t>Depleted</t>
        </is>
      </c>
      <c r="H16" s="39">
        <f>COUNTIF('SLO &amp; Error Budgets'!G10:G25, "Depleted")</f>
        <v/>
      </c>
    </row>
    <row r="32">
      <c r="A32" s="40" t="inlineStr">
        <is>
          <t>CORE PLATFORM SERVICES SRE RELIABILITY MATRIX</t>
        </is>
      </c>
    </row>
    <row r="33" ht="22" customHeight="1">
      <c r="A33" s="41" t="inlineStr">
        <is>
          <t>SERVICE / WORKLOAD</t>
        </is>
      </c>
      <c r="B33" s="41" t="inlineStr">
        <is>
          <t>CLOUD</t>
        </is>
      </c>
      <c r="C33" s="41" t="inlineStr">
        <is>
          <t>TIER</t>
        </is>
      </c>
      <c r="D33" s="41" t="inlineStr">
        <is>
          <t>TARGET SLO</t>
        </is>
      </c>
      <c r="E33" s="41" t="inlineStr">
        <is>
          <t>CURRENT UPTIME</t>
        </is>
      </c>
      <c r="F33" s="41" t="inlineStr">
        <is>
          <t>ERROR BUDGET</t>
        </is>
      </c>
      <c r="G33" s="41" t="inlineStr">
        <is>
          <t>ACTIVE PODS</t>
        </is>
      </c>
      <c r="H33" s="41" t="inlineStr">
        <is>
          <t>HEALTH STATUS</t>
        </is>
      </c>
    </row>
    <row r="34" ht="20" customHeight="1">
      <c r="A34" s="5" t="inlineStr">
        <is>
          <t>Checkout &amp; Payments Gateway</t>
        </is>
      </c>
      <c r="B34" s="4" t="inlineStr">
        <is>
          <t>AWS</t>
        </is>
      </c>
      <c r="C34" s="4" t="inlineStr">
        <is>
          <t>Tier 1 - Critical</t>
        </is>
      </c>
      <c r="D34" s="42" t="inlineStr">
        <is>
          <t>99.99%</t>
        </is>
      </c>
      <c r="E34" s="43">
        <f>'SLO &amp; Error Budgets'!E10</f>
        <v/>
      </c>
      <c r="F34" s="4">
        <f>'SLO &amp; Error Budgets'!F10</f>
        <v/>
      </c>
      <c r="G34" s="4" t="inlineStr">
        <is>
          <t>24</t>
        </is>
      </c>
      <c r="H34" s="44">
        <f>'SLO &amp; Error Budgets'!G10</f>
        <v/>
      </c>
    </row>
    <row r="35" ht="20" customHeight="1">
      <c r="A35" s="5" t="inlineStr">
        <is>
          <t>User Auth &amp; IAM Service</t>
        </is>
      </c>
      <c r="B35" s="4" t="inlineStr">
        <is>
          <t>Azure</t>
        </is>
      </c>
      <c r="C35" s="4" t="inlineStr">
        <is>
          <t>Tier 1 - Critical</t>
        </is>
      </c>
      <c r="D35" s="42" t="inlineStr">
        <is>
          <t>99.99%</t>
        </is>
      </c>
      <c r="E35" s="43">
        <f>'SLO &amp; Error Budgets'!E11</f>
        <v/>
      </c>
      <c r="F35" s="4">
        <f>'SLO &amp; Error Budgets'!F11</f>
        <v/>
      </c>
      <c r="G35" s="4" t="inlineStr">
        <is>
          <t>16</t>
        </is>
      </c>
      <c r="H35" s="44">
        <f>'SLO &amp; Error Budgets'!G11</f>
        <v/>
      </c>
    </row>
    <row r="36" ht="20" customHeight="1">
      <c r="A36" s="5" t="inlineStr">
        <is>
          <t>Catalog Search API</t>
        </is>
      </c>
      <c r="B36" s="4" t="inlineStr">
        <is>
          <t>GCP</t>
        </is>
      </c>
      <c r="C36" s="4" t="inlineStr">
        <is>
          <t>Tier 2 - High</t>
        </is>
      </c>
      <c r="D36" s="42" t="inlineStr">
        <is>
          <t>99.90%</t>
        </is>
      </c>
      <c r="E36" s="43">
        <f>'SLO &amp; Error Budgets'!E12</f>
        <v/>
      </c>
      <c r="F36" s="4">
        <f>'SLO &amp; Error Budgets'!F12</f>
        <v/>
      </c>
      <c r="G36" s="4" t="inlineStr">
        <is>
          <t>18</t>
        </is>
      </c>
      <c r="H36" s="44">
        <f>'SLO &amp; Error Budgets'!G12</f>
        <v/>
      </c>
    </row>
    <row r="37" ht="20" customHeight="1">
      <c r="A37" s="5" t="inlineStr">
        <is>
          <t>Customer Notification Engine</t>
        </is>
      </c>
      <c r="B37" s="4" t="inlineStr">
        <is>
          <t>AWS</t>
        </is>
      </c>
      <c r="C37" s="4" t="inlineStr">
        <is>
          <t>Tier 2 - High</t>
        </is>
      </c>
      <c r="D37" s="42" t="inlineStr">
        <is>
          <t>99.90%</t>
        </is>
      </c>
      <c r="E37" s="43">
        <f>'SLO &amp; Error Budgets'!E13</f>
        <v/>
      </c>
      <c r="F37" s="4">
        <f>'SLO &amp; Error Budgets'!F13</f>
        <v/>
      </c>
      <c r="G37" s="4" t="inlineStr">
        <is>
          <t>12</t>
        </is>
      </c>
      <c r="H37" s="44">
        <f>'SLO &amp; Error Budgets'!G13</f>
        <v/>
      </c>
    </row>
    <row r="38" ht="20" customHeight="1">
      <c r="A38" s="5" t="inlineStr">
        <is>
          <t>Analytics Event Streaming</t>
        </is>
      </c>
      <c r="B38" s="4" t="inlineStr">
        <is>
          <t>GCP</t>
        </is>
      </c>
      <c r="C38" s="4" t="inlineStr">
        <is>
          <t>Tier 2 - High</t>
        </is>
      </c>
      <c r="D38" s="42" t="inlineStr">
        <is>
          <t>99.50%</t>
        </is>
      </c>
      <c r="E38" s="43">
        <f>'SLO &amp; Error Budgets'!E14</f>
        <v/>
      </c>
      <c r="F38" s="4">
        <f>'SLO &amp; Error Budgets'!F14</f>
        <v/>
      </c>
      <c r="G38" s="4" t="inlineStr">
        <is>
          <t>32</t>
        </is>
      </c>
      <c r="H38" s="44">
        <f>'SLO &amp; Error Budgets'!G14</f>
        <v/>
      </c>
    </row>
    <row r="39" ht="20" customHeight="1">
      <c r="A39" s="5" t="inlineStr">
        <is>
          <t>Batch Reporting Engine</t>
        </is>
      </c>
      <c r="B39" s="4" t="inlineStr">
        <is>
          <t>AWS</t>
        </is>
      </c>
      <c r="C39" s="4" t="inlineStr">
        <is>
          <t>Tier 3 - Medium</t>
        </is>
      </c>
      <c r="D39" s="42" t="inlineStr">
        <is>
          <t>99.50%</t>
        </is>
      </c>
      <c r="E39" s="43">
        <f>'SLO &amp; Error Budgets'!E15</f>
        <v/>
      </c>
      <c r="F39" s="4">
        <f>'SLO &amp; Error Budgets'!F15</f>
        <v/>
      </c>
      <c r="G39" s="4" t="inlineStr">
        <is>
          <t>8</t>
        </is>
      </c>
      <c r="H39" s="44">
        <f>'SLO &amp; Error Budgets'!G15</f>
        <v/>
      </c>
    </row>
    <row r="48">
      <c r="B48" s="77" t="inlineStr">
        <is>
          <t>Monthly Multi-Cloud SLO Attainment &amp; Uptime Trajectory (%)</t>
        </is>
      </c>
      <c r="G48" s="77" t="inlineStr">
        <is>
          <t>Enterprise SRE &amp; Cloud Resiliency Index</t>
        </is>
      </c>
    </row>
    <row r="49">
      <c r="B49" s="78" t="inlineStr">
        <is>
          <t>Month</t>
        </is>
      </c>
      <c r="C49" s="78" t="inlineStr">
        <is>
          <t>Target SLO %</t>
        </is>
      </c>
      <c r="D49" s="78" t="inlineStr">
        <is>
          <t>Actual Core API SLO %</t>
        </is>
      </c>
      <c r="E49" s="78" t="inlineStr">
        <is>
          <t>Infrastructure Uptime %</t>
        </is>
      </c>
      <c r="G49" s="78" t="inlineStr">
        <is>
          <t>Operational Capability Pillar</t>
        </is>
      </c>
      <c r="H49" s="78" t="inlineStr">
        <is>
          <t>Benchmark</t>
        </is>
      </c>
      <c r="I49" s="78" t="inlineStr">
        <is>
          <t>Current Attainment</t>
        </is>
      </c>
    </row>
    <row r="50">
      <c r="B50" s="79" t="inlineStr">
        <is>
          <t>May</t>
        </is>
      </c>
      <c r="C50" s="80" t="n">
        <v>99.90000000000001</v>
      </c>
      <c r="D50" s="80" t="n">
        <v>99.92</v>
      </c>
      <c r="E50" s="80" t="n">
        <v>99.95</v>
      </c>
      <c r="G50" s="81" t="inlineStr">
        <is>
          <t>Error Budget Observability</t>
        </is>
      </c>
      <c r="H50" s="82" t="n">
        <v>4.2</v>
      </c>
      <c r="I50" s="82" t="n">
        <v>4.8</v>
      </c>
    </row>
    <row r="51">
      <c r="B51" s="79" t="inlineStr">
        <is>
          <t>Jun</t>
        </is>
      </c>
      <c r="C51" s="80" t="n">
        <v>99.90000000000001</v>
      </c>
      <c r="D51" s="80" t="n">
        <v>99.94</v>
      </c>
      <c r="E51" s="80" t="n">
        <v>99.97</v>
      </c>
      <c r="G51" s="81" t="inlineStr">
        <is>
          <t>Kubernetes Auto-Healing</t>
        </is>
      </c>
      <c r="H51" s="82" t="n">
        <v>4</v>
      </c>
      <c r="I51" s="82" t="n">
        <v>4.6</v>
      </c>
    </row>
    <row r="52">
      <c r="B52" s="79" t="inlineStr">
        <is>
          <t>Jul</t>
        </is>
      </c>
      <c r="C52" s="80" t="n">
        <v>99.95</v>
      </c>
      <c r="D52" s="80" t="n">
        <v>99.95999999999999</v>
      </c>
      <c r="E52" s="80" t="n">
        <v>99.98</v>
      </c>
      <c r="G52" s="81" t="inlineStr">
        <is>
          <t>Multi-Cloud DR Failover</t>
        </is>
      </c>
      <c r="H52" s="82" t="n">
        <v>4</v>
      </c>
      <c r="I52" s="82" t="n">
        <v>4.5</v>
      </c>
    </row>
    <row r="53">
      <c r="B53" s="79" t="inlineStr">
        <is>
          <t>Aug</t>
        </is>
      </c>
      <c r="C53" s="80" t="n">
        <v>99.95</v>
      </c>
      <c r="D53" s="80" t="n">
        <v>99.93000000000001</v>
      </c>
      <c r="E53" s="80" t="n">
        <v>99.95999999999999</v>
      </c>
      <c r="G53" s="81" t="inlineStr">
        <is>
          <t>FinOps Cost Efficiency</t>
        </is>
      </c>
      <c r="H53" s="82" t="n">
        <v>3.8</v>
      </c>
      <c r="I53" s="82" t="n">
        <v>4.2</v>
      </c>
    </row>
    <row r="54">
      <c r="B54" s="79" t="inlineStr">
        <is>
          <t>Sep</t>
        </is>
      </c>
      <c r="C54" s="80" t="n">
        <v>99.95</v>
      </c>
      <c r="D54" s="80" t="n">
        <v>99.97</v>
      </c>
      <c r="E54" s="80" t="n">
        <v>99.98999999999999</v>
      </c>
      <c r="G54" s="81" t="inlineStr">
        <is>
          <t>Chaos Engineering Drill</t>
        </is>
      </c>
      <c r="H54" s="82" t="n">
        <v>3.8</v>
      </c>
      <c r="I54" s="82" t="n">
        <v>4.4</v>
      </c>
    </row>
    <row r="55">
      <c r="B55" s="79" t="inlineStr">
        <is>
          <t>Oct</t>
        </is>
      </c>
      <c r="C55" s="80" t="n">
        <v>99.98999999999999</v>
      </c>
      <c r="D55" s="80" t="n">
        <v>99.98999999999999</v>
      </c>
      <c r="E55" s="80" t="n">
        <v>99.98999999999999</v>
      </c>
      <c r="G55" s="81" t="inlineStr">
        <is>
          <t>Zero-Touch GitOps</t>
        </is>
      </c>
      <c r="H55" s="82" t="n">
        <v>4.2</v>
      </c>
      <c r="I55" s="82" t="n">
        <v>4.7</v>
      </c>
    </row>
    <row r="72">
      <c r="B72" s="77" t="inlineStr">
        <is>
          <t>Multi-Cloud Workload Resource Allocation Trajectory (k vCPU)</t>
        </is>
      </c>
      <c r="G72" s="77" t="inlineStr">
        <is>
          <t>Microservice Latency (P99 ms) vs Error Rate (%) &amp; Traffic Bubble</t>
        </is>
      </c>
    </row>
    <row r="73">
      <c r="B73" s="78" t="inlineStr">
        <is>
          <t>Month</t>
        </is>
      </c>
      <c r="C73" s="78" t="inlineStr">
        <is>
          <t>AWS EKS</t>
        </is>
      </c>
      <c r="D73" s="78" t="inlineStr">
        <is>
          <t>GCP GKE</t>
        </is>
      </c>
      <c r="E73" s="78" t="inlineStr">
        <is>
          <t>Azure AKS</t>
        </is>
      </c>
      <c r="F73" s="78" t="inlineStr">
        <is>
          <t>On-Premises KVM</t>
        </is>
      </c>
      <c r="G73" s="78" t="inlineStr">
        <is>
          <t>Microservice Name</t>
        </is>
      </c>
      <c r="H73" s="78" t="inlineStr">
        <is>
          <t>P99 Latency (ms)</t>
        </is>
      </c>
      <c r="I73" s="78" t="inlineStr">
        <is>
          <t>Error Rate %</t>
        </is>
      </c>
      <c r="J73" s="78" t="inlineStr">
        <is>
          <t>Daily Req (M)</t>
        </is>
      </c>
    </row>
    <row r="74">
      <c r="B74" s="81" t="inlineStr">
        <is>
          <t>May</t>
        </is>
      </c>
      <c r="C74" s="83" t="n">
        <v>45</v>
      </c>
      <c r="D74" s="83" t="n">
        <v>32</v>
      </c>
      <c r="E74" s="83" t="n">
        <v>24</v>
      </c>
      <c r="F74" s="83" t="n">
        <v>18</v>
      </c>
      <c r="G74" s="81" t="inlineStr">
        <is>
          <t>Auth-Gateway</t>
        </is>
      </c>
      <c r="H74" s="83" t="n">
        <v>45</v>
      </c>
      <c r="I74" s="83" t="n">
        <v>0.02</v>
      </c>
      <c r="J74" s="84" t="n">
        <v>85</v>
      </c>
    </row>
    <row r="75">
      <c r="B75" s="81" t="inlineStr">
        <is>
          <t>Jun</t>
        </is>
      </c>
      <c r="C75" s="83" t="n">
        <v>48</v>
      </c>
      <c r="D75" s="83" t="n">
        <v>35</v>
      </c>
      <c r="E75" s="83" t="n">
        <v>26</v>
      </c>
      <c r="F75" s="83" t="n">
        <v>16</v>
      </c>
      <c r="G75" s="81" t="inlineStr">
        <is>
          <t>Payment-Svc</t>
        </is>
      </c>
      <c r="H75" s="83" t="n">
        <v>120</v>
      </c>
      <c r="I75" s="83" t="n">
        <v>0.05</v>
      </c>
      <c r="J75" s="84" t="n">
        <v>42</v>
      </c>
    </row>
    <row r="76">
      <c r="B76" s="81" t="inlineStr">
        <is>
          <t>Jul</t>
        </is>
      </c>
      <c r="C76" s="83" t="n">
        <v>52</v>
      </c>
      <c r="D76" s="83" t="n">
        <v>40</v>
      </c>
      <c r="E76" s="83" t="n">
        <v>28</v>
      </c>
      <c r="F76" s="83" t="n">
        <v>14</v>
      </c>
      <c r="G76" s="81" t="inlineStr">
        <is>
          <t>Catalog-Search</t>
        </is>
      </c>
      <c r="H76" s="83" t="n">
        <v>85</v>
      </c>
      <c r="I76" s="83" t="n">
        <v>0.12</v>
      </c>
      <c r="J76" s="84" t="n">
        <v>110</v>
      </c>
    </row>
    <row r="77">
      <c r="B77" s="81" t="inlineStr">
        <is>
          <t>Aug</t>
        </is>
      </c>
      <c r="C77" s="83" t="n">
        <v>55</v>
      </c>
      <c r="D77" s="83" t="n">
        <v>42</v>
      </c>
      <c r="E77" s="83" t="n">
        <v>29</v>
      </c>
      <c r="F77" s="83" t="n">
        <v>12</v>
      </c>
      <c r="G77" s="81" t="inlineStr">
        <is>
          <t>Order-Processor</t>
        </is>
      </c>
      <c r="H77" s="83" t="n">
        <v>160</v>
      </c>
      <c r="I77" s="83" t="n">
        <v>0.28</v>
      </c>
      <c r="J77" s="84" t="n">
        <v>28</v>
      </c>
    </row>
    <row r="78">
      <c r="B78" s="81" t="inlineStr">
        <is>
          <t>Sep</t>
        </is>
      </c>
      <c r="C78" s="83" t="n">
        <v>60</v>
      </c>
      <c r="D78" s="83" t="n">
        <v>48</v>
      </c>
      <c r="E78" s="83" t="n">
        <v>32</v>
      </c>
      <c r="F78" s="83" t="n">
        <v>10</v>
      </c>
      <c r="G78" s="81" t="inlineStr">
        <is>
          <t>Notification-PubSub</t>
        </is>
      </c>
      <c r="H78" s="83" t="n">
        <v>35</v>
      </c>
      <c r="I78" s="83" t="n">
        <v>0.01</v>
      </c>
      <c r="J78" s="84" t="n">
        <v>95</v>
      </c>
    </row>
    <row r="79">
      <c r="B79" s="81" t="inlineStr">
        <is>
          <t>Oct</t>
        </is>
      </c>
      <c r="C79" s="83" t="n">
        <v>68</v>
      </c>
      <c r="D79" s="83" t="n">
        <v>54</v>
      </c>
      <c r="E79" s="83" t="n">
        <v>36</v>
      </c>
      <c r="F79" s="83" t="n">
        <v>8</v>
      </c>
      <c r="G79" s="81" t="inlineStr">
        <is>
          <t>Analytics-Ingest</t>
        </is>
      </c>
      <c r="H79" s="83" t="n">
        <v>210</v>
      </c>
      <c r="I79" s="83" t="n">
        <v>0.45</v>
      </c>
      <c r="J79" s="84" t="n">
        <v>65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1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35" customHeight="1">
      <c r="A1" s="45" t="inlineStr">
        <is>
          <t>🎯 SERVICE LEVEL OBJECTIVES (SLO) &amp; ERROR BUDGET TELEMETRY</t>
        </is>
      </c>
    </row>
    <row r="3">
      <c r="B3" s="35" t="inlineStr">
        <is>
          <t>Avg Service Uptime:</t>
        </is>
      </c>
      <c r="C3" s="46">
        <f>AVERAGE(E10:E25)</f>
        <v/>
      </c>
      <c r="E3" s="35" t="inlineStr">
        <is>
          <t>Healthy SLO Count:</t>
        </is>
      </c>
      <c r="F3" s="47">
        <f>COUNTIF(G10:G25, "Healthy")&amp;" / "&amp;COUNTA(A10:A25)</f>
        <v/>
      </c>
      <c r="H3" s="35" t="inlineStr">
        <is>
          <t>Error Budget Depleted:</t>
        </is>
      </c>
      <c r="I3" s="48">
        <f>COUNTIF(G10:G25, "Depleted")</f>
        <v/>
      </c>
    </row>
    <row r="9" ht="24" customHeight="1">
      <c r="A9" s="3" t="inlineStr">
        <is>
          <t>SERVICE ID</t>
        </is>
      </c>
      <c r="B9" s="3" t="inlineStr">
        <is>
          <t>SERVICE NAME</t>
        </is>
      </c>
      <c r="C9" s="3" t="inlineStr">
        <is>
          <t>TIER</t>
        </is>
      </c>
      <c r="D9" s="3" t="inlineStr">
        <is>
          <t>TARGET SLO</t>
        </is>
      </c>
      <c r="E9" s="3" t="inlineStr">
        <is>
          <t>CURRENT UPTIME</t>
        </is>
      </c>
      <c r="F9" s="3" t="inlineStr">
        <is>
          <t>ERROR BUDGET (MINS)</t>
        </is>
      </c>
      <c r="G9" s="3" t="inlineStr">
        <is>
          <t>SLO STATUS</t>
        </is>
      </c>
      <c r="H9" s="3" t="inlineStr">
        <is>
          <t>TOTAL DOWNTIME</t>
        </is>
      </c>
      <c r="I9" s="3" t="inlineStr">
        <is>
          <t>BURN RATE (x)</t>
        </is>
      </c>
      <c r="J9" s="3" t="inlineStr">
        <is>
          <t>ALERT LEVEL</t>
        </is>
      </c>
      <c r="K9" s="3" t="inlineStr">
        <is>
          <t>OWNER SRE</t>
        </is>
      </c>
    </row>
    <row r="10" ht="20" customHeight="1">
      <c r="A10" s="4" t="inlineStr">
        <is>
          <t>SVC-101</t>
        </is>
      </c>
      <c r="B10" s="5" t="inlineStr">
        <is>
          <t>Core Payment Gateway</t>
        </is>
      </c>
      <c r="C10" s="4" t="inlineStr">
        <is>
          <t>Tier 1</t>
        </is>
      </c>
      <c r="D10" s="43" t="n">
        <v>0.9999</v>
      </c>
      <c r="E10" s="43" t="n">
        <v>0.99992</v>
      </c>
      <c r="F10" s="4" t="inlineStr">
        <is>
          <t>4.3 Mins</t>
        </is>
      </c>
      <c r="G10" s="49" t="inlineStr">
        <is>
          <t>Healthy</t>
        </is>
      </c>
      <c r="H10" s="4" t="inlineStr">
        <is>
          <t>3.4 Mins</t>
        </is>
      </c>
      <c r="I10" s="50" t="n">
        <v>0.8</v>
      </c>
      <c r="J10" s="44" t="inlineStr">
        <is>
          <t>Normal</t>
        </is>
      </c>
      <c r="K10" s="6" t="inlineStr">
        <is>
          <t>Alex Chen</t>
        </is>
      </c>
    </row>
    <row r="11" ht="20" customHeight="1">
      <c r="A11" s="4" t="inlineStr">
        <is>
          <t>SVC-102</t>
        </is>
      </c>
      <c r="B11" s="5" t="inlineStr">
        <is>
          <t>User Authentication &amp; IAM</t>
        </is>
      </c>
      <c r="C11" s="4" t="inlineStr">
        <is>
          <t>Tier 1</t>
        </is>
      </c>
      <c r="D11" s="43" t="n">
        <v>0.9999</v>
      </c>
      <c r="E11" s="43" t="n">
        <v>0.99985</v>
      </c>
      <c r="F11" s="4" t="inlineStr">
        <is>
          <t>4.3 Mins</t>
        </is>
      </c>
      <c r="G11" s="51" t="inlineStr">
        <is>
          <t>At Risk</t>
        </is>
      </c>
      <c r="H11" s="4" t="inlineStr">
        <is>
          <t>6.5 Mins</t>
        </is>
      </c>
      <c r="I11" s="50" t="n">
        <v>1.5</v>
      </c>
      <c r="J11" s="44" t="inlineStr">
        <is>
          <t>Elevated</t>
        </is>
      </c>
      <c r="K11" s="6" t="inlineStr">
        <is>
          <t>Siti Rahma</t>
        </is>
      </c>
    </row>
    <row r="12" ht="20" customHeight="1">
      <c r="A12" s="4" t="inlineStr">
        <is>
          <t>SVC-103</t>
        </is>
      </c>
      <c r="B12" s="5" t="inlineStr">
        <is>
          <t>Product Catalog API</t>
        </is>
      </c>
      <c r="C12" s="4" t="inlineStr">
        <is>
          <t>Tier 2</t>
        </is>
      </c>
      <c r="D12" s="43" t="n">
        <v>0.999</v>
      </c>
      <c r="E12" s="43" t="n">
        <v>0.9994</v>
      </c>
      <c r="F12" s="4" t="inlineStr">
        <is>
          <t>43.2 Mins</t>
        </is>
      </c>
      <c r="G12" s="49" t="inlineStr">
        <is>
          <t>Healthy</t>
        </is>
      </c>
      <c r="H12" s="4" t="inlineStr">
        <is>
          <t>25.9 Mins</t>
        </is>
      </c>
      <c r="I12" s="50" t="n">
        <v>0.6</v>
      </c>
      <c r="J12" s="44" t="inlineStr">
        <is>
          <t>Normal</t>
        </is>
      </c>
      <c r="K12" s="6" t="inlineStr">
        <is>
          <t>David Kim</t>
        </is>
      </c>
    </row>
    <row r="13" ht="20" customHeight="1">
      <c r="A13" s="4" t="inlineStr">
        <is>
          <t>SVC-104</t>
        </is>
      </c>
      <c r="B13" s="5" t="inlineStr">
        <is>
          <t>Notification Engine</t>
        </is>
      </c>
      <c r="C13" s="4" t="inlineStr">
        <is>
          <t>Tier 2</t>
        </is>
      </c>
      <c r="D13" s="43" t="n">
        <v>0.999</v>
      </c>
      <c r="E13" s="43" t="n">
        <v>0.9988</v>
      </c>
      <c r="F13" s="4" t="inlineStr">
        <is>
          <t>43.2 Mins</t>
        </is>
      </c>
      <c r="G13" s="51" t="inlineStr">
        <is>
          <t>At Risk</t>
        </is>
      </c>
      <c r="H13" s="4" t="inlineStr">
        <is>
          <t>51.8 Mins</t>
        </is>
      </c>
      <c r="I13" s="50" t="n">
        <v>1.2</v>
      </c>
      <c r="J13" s="44" t="inlineStr">
        <is>
          <t>Elevated</t>
        </is>
      </c>
      <c r="K13" s="6" t="inlineStr">
        <is>
          <t>Sarah Jenkins</t>
        </is>
      </c>
    </row>
    <row r="14" ht="20" customHeight="1">
      <c r="A14" s="4" t="inlineStr">
        <is>
          <t>SVC-105</t>
        </is>
      </c>
      <c r="B14" s="5" t="inlineStr">
        <is>
          <t>Real-Time Event Ingestion</t>
        </is>
      </c>
      <c r="C14" s="4" t="inlineStr">
        <is>
          <t>Tier 2</t>
        </is>
      </c>
      <c r="D14" s="43" t="n">
        <v>0.995</v>
      </c>
      <c r="E14" s="43" t="n">
        <v>0.9961</v>
      </c>
      <c r="F14" s="4" t="inlineStr">
        <is>
          <t>216.0 Mins</t>
        </is>
      </c>
      <c r="G14" s="49" t="inlineStr">
        <is>
          <t>Healthy</t>
        </is>
      </c>
      <c r="H14" s="4" t="inlineStr">
        <is>
          <t>168.4 Mins</t>
        </is>
      </c>
      <c r="I14" s="50" t="n">
        <v>0.7</v>
      </c>
      <c r="J14" s="44" t="inlineStr">
        <is>
          <t>Normal</t>
        </is>
      </c>
      <c r="K14" s="6" t="inlineStr">
        <is>
          <t>Rizky Pratama</t>
        </is>
      </c>
    </row>
    <row r="15" ht="20" customHeight="1">
      <c r="A15" s="4" t="inlineStr">
        <is>
          <t>SVC-106</t>
        </is>
      </c>
      <c r="B15" s="5" t="inlineStr">
        <is>
          <t>Order Management Service</t>
        </is>
      </c>
      <c r="C15" s="4" t="inlineStr">
        <is>
          <t>Tier 1</t>
        </is>
      </c>
      <c r="D15" s="43" t="n">
        <v>0.9999</v>
      </c>
      <c r="E15" s="43" t="n">
        <v>0.99995</v>
      </c>
      <c r="F15" s="4" t="inlineStr">
        <is>
          <t>4.3 Mins</t>
        </is>
      </c>
      <c r="G15" s="49" t="inlineStr">
        <is>
          <t>Healthy</t>
        </is>
      </c>
      <c r="H15" s="4" t="inlineStr">
        <is>
          <t>2.1 Mins</t>
        </is>
      </c>
      <c r="I15" s="50" t="n">
        <v>0.5</v>
      </c>
      <c r="J15" s="44" t="inlineStr">
        <is>
          <t>Normal</t>
        </is>
      </c>
      <c r="K15" s="6" t="inlineStr">
        <is>
          <t>Michael Brown</t>
        </is>
      </c>
    </row>
    <row r="16" ht="20" customHeight="1">
      <c r="A16" s="4" t="inlineStr">
        <is>
          <t>SVC-107</t>
        </is>
      </c>
      <c r="B16" s="5" t="inlineStr">
        <is>
          <t>Inventory Allocation Engine</t>
        </is>
      </c>
      <c r="C16" s="4" t="inlineStr">
        <is>
          <t>Tier 2</t>
        </is>
      </c>
      <c r="D16" s="43" t="n">
        <v>0.999</v>
      </c>
      <c r="E16" s="43" t="n">
        <v>0.9991</v>
      </c>
      <c r="F16" s="4" t="inlineStr">
        <is>
          <t>43.2 Mins</t>
        </is>
      </c>
      <c r="G16" s="49" t="inlineStr">
        <is>
          <t>Healthy</t>
        </is>
      </c>
      <c r="H16" s="4" t="inlineStr">
        <is>
          <t>38.8 Mins</t>
        </is>
      </c>
      <c r="I16" s="50" t="n">
        <v>0.9</v>
      </c>
      <c r="J16" s="44" t="inlineStr">
        <is>
          <t>Normal</t>
        </is>
      </c>
      <c r="K16" s="6" t="inlineStr">
        <is>
          <t>Budi Santoso</t>
        </is>
      </c>
    </row>
    <row r="17" ht="20" customHeight="1">
      <c r="A17" s="4" t="inlineStr">
        <is>
          <t>SVC-108</t>
        </is>
      </c>
      <c r="B17" s="5" t="inlineStr">
        <is>
          <t>Search &amp; Recommendations</t>
        </is>
      </c>
      <c r="C17" s="4" t="inlineStr">
        <is>
          <t>Tier 2</t>
        </is>
      </c>
      <c r="D17" s="43" t="n">
        <v>0.999</v>
      </c>
      <c r="E17" s="43" t="n">
        <v>0.9982</v>
      </c>
      <c r="F17" s="4" t="inlineStr">
        <is>
          <t>43.2 Mins</t>
        </is>
      </c>
      <c r="G17" s="52" t="inlineStr">
        <is>
          <t>Depleted</t>
        </is>
      </c>
      <c r="H17" s="4" t="inlineStr">
        <is>
          <t>77.7 Mins</t>
        </is>
      </c>
      <c r="I17" s="50" t="n">
        <v>1.8</v>
      </c>
      <c r="J17" s="52" t="inlineStr">
        <is>
          <t>Critical Alert</t>
        </is>
      </c>
      <c r="K17" s="6" t="inlineStr">
        <is>
          <t>Elena Rostova</t>
        </is>
      </c>
    </row>
    <row r="18" ht="20" customHeight="1">
      <c r="A18" s="4" t="inlineStr">
        <is>
          <t>SVC-109</t>
        </is>
      </c>
      <c r="B18" s="5" t="inlineStr">
        <is>
          <t>Customer Support Chatbot</t>
        </is>
      </c>
      <c r="C18" s="4" t="inlineStr">
        <is>
          <t>Tier 3</t>
        </is>
      </c>
      <c r="D18" s="43" t="n">
        <v>0.995</v>
      </c>
      <c r="E18" s="43" t="n">
        <v>0.9972</v>
      </c>
      <c r="F18" s="4" t="inlineStr">
        <is>
          <t>216.0 Mins</t>
        </is>
      </c>
      <c r="G18" s="49" t="inlineStr">
        <is>
          <t>Healthy</t>
        </is>
      </c>
      <c r="H18" s="4" t="inlineStr">
        <is>
          <t>120.9 Mins</t>
        </is>
      </c>
      <c r="I18" s="50" t="n">
        <v>0.5</v>
      </c>
      <c r="J18" s="44" t="inlineStr">
        <is>
          <t>Normal</t>
        </is>
      </c>
      <c r="K18" s="6" t="inlineStr">
        <is>
          <t>James Wilson</t>
        </is>
      </c>
    </row>
    <row r="19" ht="20" customHeight="1">
      <c r="A19" s="4" t="inlineStr">
        <is>
          <t>SVC-110</t>
        </is>
      </c>
      <c r="B19" s="5" t="inlineStr">
        <is>
          <t>Batch BI ETL Jobs</t>
        </is>
      </c>
      <c r="C19" s="4" t="inlineStr">
        <is>
          <t>Tier 3</t>
        </is>
      </c>
      <c r="D19" s="43" t="n">
        <v>0.99</v>
      </c>
      <c r="E19" s="43" t="n">
        <v>0.992</v>
      </c>
      <c r="F19" s="4" t="inlineStr">
        <is>
          <t>432.0 Mins</t>
        </is>
      </c>
      <c r="G19" s="49" t="inlineStr">
        <is>
          <t>Healthy</t>
        </is>
      </c>
      <c r="H19" s="4" t="inlineStr">
        <is>
          <t>345.6 Mins</t>
        </is>
      </c>
      <c r="I19" s="50" t="n">
        <v>0.8</v>
      </c>
      <c r="J19" s="44" t="inlineStr">
        <is>
          <t>Normal</t>
        </is>
      </c>
      <c r="K19" s="6" t="inlineStr">
        <is>
          <t>Ahmad Fauzi</t>
        </is>
      </c>
    </row>
    <row r="20" ht="20" customHeight="1">
      <c r="A20" s="4" t="inlineStr">
        <is>
          <t>SVC-111</t>
        </is>
      </c>
      <c r="B20" s="5" t="inlineStr">
        <is>
          <t>Merchant Portal Web App</t>
        </is>
      </c>
      <c r="C20" s="4" t="inlineStr">
        <is>
          <t>Tier 2</t>
        </is>
      </c>
      <c r="D20" s="43" t="n">
        <v>0.999</v>
      </c>
      <c r="E20" s="43" t="n">
        <v>0.9993</v>
      </c>
      <c r="F20" s="4" t="inlineStr">
        <is>
          <t>43.2 Mins</t>
        </is>
      </c>
      <c r="G20" s="49" t="inlineStr">
        <is>
          <t>Healthy</t>
        </is>
      </c>
      <c r="H20" s="4" t="inlineStr">
        <is>
          <t>30.2 Mins</t>
        </is>
      </c>
      <c r="I20" s="50" t="n">
        <v>0.7</v>
      </c>
      <c r="J20" s="44" t="inlineStr">
        <is>
          <t>Normal</t>
        </is>
      </c>
      <c r="K20" s="6" t="inlineStr">
        <is>
          <t>Lisa Wong</t>
        </is>
      </c>
    </row>
    <row r="21" ht="20" customHeight="1">
      <c r="A21" s="4" t="inlineStr">
        <is>
          <t>SVC-112</t>
        </is>
      </c>
      <c r="B21" s="5" t="inlineStr">
        <is>
          <t>Fraud Detection Engine</t>
        </is>
      </c>
      <c r="C21" s="4" t="inlineStr">
        <is>
          <t>Tier 1</t>
        </is>
      </c>
      <c r="D21" s="43" t="n">
        <v>0.9999</v>
      </c>
      <c r="E21" s="43" t="n">
        <v>0.99988</v>
      </c>
      <c r="F21" s="4" t="inlineStr">
        <is>
          <t>4.3 Mins</t>
        </is>
      </c>
      <c r="G21" s="49" t="inlineStr">
        <is>
          <t>Healthy</t>
        </is>
      </c>
      <c r="H21" s="4" t="inlineStr">
        <is>
          <t>5.1 Mins</t>
        </is>
      </c>
      <c r="I21" s="50" t="n">
        <v>1.1</v>
      </c>
      <c r="J21" s="44" t="inlineStr">
        <is>
          <t>Normal</t>
        </is>
      </c>
      <c r="K21" s="6" t="inlineStr">
        <is>
          <t>Kevin Tan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1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4" customWidth="1" min="3" max="3"/>
    <col width="26" customWidth="1" min="4" max="4"/>
    <col width="18" customWidth="1" min="5" max="5"/>
    <col width="2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35" customHeight="1">
      <c r="A1" s="1" t="inlineStr">
        <is>
          <t>🌐 MULTI-CLOUD RESOURCE INVENTORY &amp; MONTHLY COMMITMENT</t>
        </is>
      </c>
    </row>
    <row r="3">
      <c r="B3" s="35" t="inlineStr">
        <is>
          <t>Total Monthly Cost:</t>
        </is>
      </c>
      <c r="C3" s="53">
        <f>SUM(G10:G30)</f>
        <v/>
      </c>
      <c r="E3" s="35" t="inlineStr">
        <is>
          <t>Total Managed Assets:</t>
        </is>
      </c>
      <c r="F3" s="54">
        <f>COUNTA(A10:A30)</f>
        <v/>
      </c>
    </row>
    <row r="9" ht="24" customHeight="1">
      <c r="A9" s="41" t="inlineStr">
        <is>
          <t>RESOURCE ID</t>
        </is>
      </c>
      <c r="B9" s="41" t="inlineStr">
        <is>
          <t>PROVIDER</t>
        </is>
      </c>
      <c r="C9" s="41" t="inlineStr">
        <is>
          <t>RESOURCE TYPE</t>
        </is>
      </c>
      <c r="D9" s="41" t="inlineStr">
        <is>
          <t>WORKLOAD NAME</t>
        </is>
      </c>
      <c r="E9" s="41" t="inlineStr">
        <is>
          <t>REGION</t>
        </is>
      </c>
      <c r="F9" s="41" t="inlineStr">
        <is>
          <t>INSTANCE TYPE / SKU</t>
        </is>
      </c>
      <c r="G9" s="41" t="inlineStr">
        <is>
          <t>MONTHLY COST ($)</t>
        </is>
      </c>
      <c r="H9" s="41" t="inlineStr">
        <is>
          <t>VCPU / CORES</t>
        </is>
      </c>
      <c r="I9" s="41" t="inlineStr">
        <is>
          <t>RAM (GB)</t>
        </is>
      </c>
      <c r="J9" s="41" t="inlineStr">
        <is>
          <t>LIFECYCLE</t>
        </is>
      </c>
      <c r="K9" s="41" t="inlineStr">
        <is>
          <t>ENVIRONMENT</t>
        </is>
      </c>
    </row>
    <row r="10" ht="20" customHeight="1">
      <c r="A10" s="4" t="inlineStr">
        <is>
          <t>RES-AWS-01</t>
        </is>
      </c>
      <c r="B10" s="55" t="inlineStr">
        <is>
          <t>AWS</t>
        </is>
      </c>
      <c r="C10" s="56" t="inlineStr">
        <is>
          <t>EKS Kubernetes Cluster</t>
        </is>
      </c>
      <c r="D10" s="57" t="inlineStr">
        <is>
          <t>Payment Production Core</t>
        </is>
      </c>
      <c r="E10" s="4" t="inlineStr">
        <is>
          <t>ap-southeast-1</t>
        </is>
      </c>
      <c r="F10" s="6" t="inlineStr">
        <is>
          <t>m6i.2xlarge (12 Nodes)</t>
        </is>
      </c>
      <c r="G10" s="58" t="n">
        <v>7450</v>
      </c>
      <c r="H10" s="4" t="n">
        <v>96</v>
      </c>
      <c r="I10" s="4" t="n">
        <v>384</v>
      </c>
      <c r="J10" s="49" t="inlineStr">
        <is>
          <t>Active</t>
        </is>
      </c>
      <c r="K10" s="4" t="inlineStr">
        <is>
          <t>Production</t>
        </is>
      </c>
    </row>
    <row r="11" ht="20" customHeight="1">
      <c r="A11" s="4" t="inlineStr">
        <is>
          <t>RES-AWS-02</t>
        </is>
      </c>
      <c r="B11" s="55" t="inlineStr">
        <is>
          <t>AWS</t>
        </is>
      </c>
      <c r="C11" s="56" t="inlineStr">
        <is>
          <t>RDS Aurora PostgreSQL</t>
        </is>
      </c>
      <c r="D11" s="57" t="inlineStr">
        <is>
          <t>Checkout Primary DB</t>
        </is>
      </c>
      <c r="E11" s="4" t="inlineStr">
        <is>
          <t>ap-southeast-1</t>
        </is>
      </c>
      <c r="F11" s="6" t="inlineStr">
        <is>
          <t>db.r6g.4xlarge</t>
        </is>
      </c>
      <c r="G11" s="58" t="n">
        <v>4200</v>
      </c>
      <c r="H11" s="4" t="n">
        <v>16</v>
      </c>
      <c r="I11" s="4" t="n">
        <v>128</v>
      </c>
      <c r="J11" s="49" t="inlineStr">
        <is>
          <t>Active</t>
        </is>
      </c>
      <c r="K11" s="4" t="inlineStr">
        <is>
          <t>Production</t>
        </is>
      </c>
    </row>
    <row r="12" ht="20" customHeight="1">
      <c r="A12" s="4" t="inlineStr">
        <is>
          <t>RES-AZR-01</t>
        </is>
      </c>
      <c r="B12" s="55" t="inlineStr">
        <is>
          <t>Azure</t>
        </is>
      </c>
      <c r="C12" s="56" t="inlineStr">
        <is>
          <t>AKS Cluster</t>
        </is>
      </c>
      <c r="D12" s="57" t="inlineStr">
        <is>
          <t>Enterprise IAM &amp; ActiveDirectory</t>
        </is>
      </c>
      <c r="E12" s="4" t="inlineStr">
        <is>
          <t>southeastasia</t>
        </is>
      </c>
      <c r="F12" s="6" t="inlineStr">
        <is>
          <t>Standard_D8s_v5 (8 Nodes)</t>
        </is>
      </c>
      <c r="G12" s="58" t="n">
        <v>5120</v>
      </c>
      <c r="H12" s="4" t="n">
        <v>64</v>
      </c>
      <c r="I12" s="4" t="n">
        <v>256</v>
      </c>
      <c r="J12" s="49" t="inlineStr">
        <is>
          <t>Active</t>
        </is>
      </c>
      <c r="K12" s="4" t="inlineStr">
        <is>
          <t>Production</t>
        </is>
      </c>
    </row>
    <row r="13" ht="20" customHeight="1">
      <c r="A13" s="4" t="inlineStr">
        <is>
          <t>RES-AZR-02</t>
        </is>
      </c>
      <c r="B13" s="55" t="inlineStr">
        <is>
          <t>Azure</t>
        </is>
      </c>
      <c r="C13" s="56" t="inlineStr">
        <is>
          <t>Azure SQL Managed Inst</t>
        </is>
      </c>
      <c r="D13" s="57" t="inlineStr">
        <is>
          <t>Identity Ledger Store</t>
        </is>
      </c>
      <c r="E13" s="4" t="inlineStr">
        <is>
          <t>southeastasia</t>
        </is>
      </c>
      <c r="F13" s="6" t="inlineStr">
        <is>
          <t>Business Critical 16 vCore</t>
        </is>
      </c>
      <c r="G13" s="58" t="n">
        <v>3800</v>
      </c>
      <c r="H13" s="4" t="n">
        <v>16</v>
      </c>
      <c r="I13" s="4" t="n">
        <v>102</v>
      </c>
      <c r="J13" s="49" t="inlineStr">
        <is>
          <t>Active</t>
        </is>
      </c>
      <c r="K13" s="4" t="inlineStr">
        <is>
          <t>Production</t>
        </is>
      </c>
    </row>
    <row r="14" ht="20" customHeight="1">
      <c r="A14" s="4" t="inlineStr">
        <is>
          <t>RES-GCP-01</t>
        </is>
      </c>
      <c r="B14" s="55" t="inlineStr">
        <is>
          <t>GCP</t>
        </is>
      </c>
      <c r="C14" s="56" t="inlineStr">
        <is>
          <t>GKE Cluster</t>
        </is>
      </c>
      <c r="D14" s="57" t="inlineStr">
        <is>
          <t>Search &amp; AI Ingestion</t>
        </is>
      </c>
      <c r="E14" s="4" t="inlineStr">
        <is>
          <t>asia-southeast2</t>
        </is>
      </c>
      <c r="F14" s="6" t="inlineStr">
        <is>
          <t>c2-standard-16 (10 Nodes)</t>
        </is>
      </c>
      <c r="G14" s="58" t="n">
        <v>6800</v>
      </c>
      <c r="H14" s="4" t="n">
        <v>160</v>
      </c>
      <c r="I14" s="4" t="n">
        <v>640</v>
      </c>
      <c r="J14" s="49" t="inlineStr">
        <is>
          <t>Active</t>
        </is>
      </c>
      <c r="K14" s="4" t="inlineStr">
        <is>
          <t>Production</t>
        </is>
      </c>
    </row>
    <row r="15" ht="20" customHeight="1">
      <c r="A15" s="4" t="inlineStr">
        <is>
          <t>RES-GCP-02</t>
        </is>
      </c>
      <c r="B15" s="55" t="inlineStr">
        <is>
          <t>GCP</t>
        </is>
      </c>
      <c r="C15" s="56" t="inlineStr">
        <is>
          <t>Cloud Spanner</t>
        </is>
      </c>
      <c r="D15" s="57" t="inlineStr">
        <is>
          <t>Global Product Catalog DB</t>
        </is>
      </c>
      <c r="E15" s="4" t="inlineStr">
        <is>
          <t>asia-southeast2</t>
        </is>
      </c>
      <c r="F15" s="6" t="inlineStr">
        <is>
          <t>Regional 3 Nodes</t>
        </is>
      </c>
      <c r="G15" s="58" t="n">
        <v>5900</v>
      </c>
      <c r="H15" s="4" t="n">
        <v>12</v>
      </c>
      <c r="I15" s="4" t="n">
        <v>48</v>
      </c>
      <c r="J15" s="49" t="inlineStr">
        <is>
          <t>Active</t>
        </is>
      </c>
      <c r="K15" s="4" t="inlineStr">
        <is>
          <t>Production</t>
        </is>
      </c>
    </row>
    <row r="16" ht="20" customHeight="1">
      <c r="A16" s="4" t="inlineStr">
        <is>
          <t>RES-AWS-03</t>
        </is>
      </c>
      <c r="B16" s="55" t="inlineStr">
        <is>
          <t>AWS</t>
        </is>
      </c>
      <c r="C16" s="56" t="inlineStr">
        <is>
          <t>EC2 Auto-scaling Group</t>
        </is>
      </c>
      <c r="D16" s="57" t="inlineStr">
        <is>
          <t>Public API Ingress Proxies</t>
        </is>
      </c>
      <c r="E16" s="4" t="inlineStr">
        <is>
          <t>ap-southeast-1</t>
        </is>
      </c>
      <c r="F16" s="6" t="inlineStr">
        <is>
          <t>c6i.xlarge (6 Nodes)</t>
        </is>
      </c>
      <c r="G16" s="58" t="n">
        <v>1850</v>
      </c>
      <c r="H16" s="4" t="n">
        <v>24</v>
      </c>
      <c r="I16" s="4" t="n">
        <v>48</v>
      </c>
      <c r="J16" s="49" t="inlineStr">
        <is>
          <t>Active</t>
        </is>
      </c>
      <c r="K16" s="4" t="inlineStr">
        <is>
          <t>Production</t>
        </is>
      </c>
    </row>
    <row r="17" ht="20" customHeight="1">
      <c r="A17" s="4" t="inlineStr">
        <is>
          <t>RES-AWS-04</t>
        </is>
      </c>
      <c r="B17" s="55" t="inlineStr">
        <is>
          <t>AWS</t>
        </is>
      </c>
      <c r="C17" s="56" t="inlineStr">
        <is>
          <t>ElastiCache Redis</t>
        </is>
      </c>
      <c r="D17" s="57" t="inlineStr">
        <is>
          <t>Session Cache Tier</t>
        </is>
      </c>
      <c r="E17" s="4" t="inlineStr">
        <is>
          <t>ap-southeast-1</t>
        </is>
      </c>
      <c r="F17" s="6" t="inlineStr">
        <is>
          <t>cache.r6g.2xlarge (3 Shards)</t>
        </is>
      </c>
      <c r="G17" s="58" t="n">
        <v>2200</v>
      </c>
      <c r="H17" s="4" t="n">
        <v>24</v>
      </c>
      <c r="I17" s="4" t="n">
        <v>156</v>
      </c>
      <c r="J17" s="49" t="inlineStr">
        <is>
          <t>Active</t>
        </is>
      </c>
      <c r="K17" s="4" t="inlineStr">
        <is>
          <t>Production</t>
        </is>
      </c>
    </row>
    <row r="18" ht="20" customHeight="1">
      <c r="A18" s="4" t="inlineStr">
        <is>
          <t>RES-GCP-03</t>
        </is>
      </c>
      <c r="B18" s="55" t="inlineStr">
        <is>
          <t>GCP</t>
        </is>
      </c>
      <c r="C18" s="56" t="inlineStr">
        <is>
          <t>BigQuery Compute</t>
        </is>
      </c>
      <c r="D18" s="57" t="inlineStr">
        <is>
          <t>Data Lakehouse &amp; ML</t>
        </is>
      </c>
      <c r="E18" s="4" t="inlineStr">
        <is>
          <t>asia-southeast2</t>
        </is>
      </c>
      <c r="F18" s="6" t="inlineStr">
        <is>
          <t>Flat-rate 200 Slots</t>
        </is>
      </c>
      <c r="G18" s="58" t="n">
        <v>4000</v>
      </c>
      <c r="H18" s="4" t="n">
        <v>200</v>
      </c>
      <c r="I18" s="4" t="n">
        <v>800</v>
      </c>
      <c r="J18" s="49" t="inlineStr">
        <is>
          <t>Active</t>
        </is>
      </c>
      <c r="K18" s="4" t="inlineStr">
        <is>
          <t>Production</t>
        </is>
      </c>
    </row>
    <row r="19" ht="20" customHeight="1">
      <c r="A19" s="4" t="inlineStr">
        <is>
          <t>RES-AZR-03</t>
        </is>
      </c>
      <c r="B19" s="55" t="inlineStr">
        <is>
          <t>Azure</t>
        </is>
      </c>
      <c r="C19" s="56" t="inlineStr">
        <is>
          <t>Application Gateway</t>
        </is>
      </c>
      <c r="D19" s="57" t="inlineStr">
        <is>
          <t>WAF &amp; Traffic Ingress</t>
        </is>
      </c>
      <c r="E19" s="4" t="inlineStr">
        <is>
          <t>southeastasia</t>
        </is>
      </c>
      <c r="F19" s="6" t="inlineStr">
        <is>
          <t>WAF_v2 (4 Instances)</t>
        </is>
      </c>
      <c r="G19" s="58" t="n">
        <v>1400</v>
      </c>
      <c r="H19" s="4" t="n">
        <v>8</v>
      </c>
      <c r="I19" s="4" t="n">
        <v>32</v>
      </c>
      <c r="J19" s="49" t="inlineStr">
        <is>
          <t>Active</t>
        </is>
      </c>
      <c r="K19" s="4" t="inlineStr">
        <is>
          <t>Production</t>
        </is>
      </c>
    </row>
    <row r="20" ht="20" customHeight="1">
      <c r="A20" s="4" t="inlineStr">
        <is>
          <t>RES-AWS-05</t>
        </is>
      </c>
      <c r="B20" s="55" t="inlineStr">
        <is>
          <t>AWS</t>
        </is>
      </c>
      <c r="C20" s="56" t="inlineStr">
        <is>
          <t>NAT Gateways &amp; VPC</t>
        </is>
      </c>
      <c r="D20" s="57" t="inlineStr">
        <is>
          <t>Network Routing Transit</t>
        </is>
      </c>
      <c r="E20" s="4" t="inlineStr">
        <is>
          <t>ap-southeast-1</t>
        </is>
      </c>
      <c r="F20" s="6" t="inlineStr">
        <is>
          <t>VPC Peering Multi-AZ</t>
        </is>
      </c>
      <c r="G20" s="58" t="n">
        <v>1250</v>
      </c>
      <c r="H20" s="4" t="n">
        <v>0</v>
      </c>
      <c r="I20" s="4" t="n">
        <v>0</v>
      </c>
      <c r="J20" s="49" t="inlineStr">
        <is>
          <t>Active</t>
        </is>
      </c>
      <c r="K20" s="4" t="inlineStr">
        <is>
          <t>Production</t>
        </is>
      </c>
    </row>
    <row r="21" ht="20" customHeight="1">
      <c r="A21" s="4" t="inlineStr">
        <is>
          <t>RES-AWS-06</t>
        </is>
      </c>
      <c r="B21" s="55" t="inlineStr">
        <is>
          <t>AWS</t>
        </is>
      </c>
      <c r="C21" s="56" t="inlineStr">
        <is>
          <t>OpenSearch Service</t>
        </is>
      </c>
      <c r="D21" s="57" t="inlineStr">
        <is>
          <t>Log Analytics &amp; Trace Store</t>
        </is>
      </c>
      <c r="E21" s="4" t="inlineStr">
        <is>
          <t>ap-southeast-1</t>
        </is>
      </c>
      <c r="F21" s="6" t="inlineStr">
        <is>
          <t>r6g.xlarge.search (4 Nodes)</t>
        </is>
      </c>
      <c r="G21" s="58" t="n">
        <v>2100</v>
      </c>
      <c r="H21" s="4" t="n">
        <v>16</v>
      </c>
      <c r="I21" s="4" t="n">
        <v>128</v>
      </c>
      <c r="J21" s="49" t="inlineStr">
        <is>
          <t>Active</t>
        </is>
      </c>
      <c r="K21" s="4" t="inlineStr">
        <is>
          <t>Production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2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 ht="35" customHeight="1">
      <c r="A1" s="45" t="inlineStr">
        <is>
          <t>☸️ KUBERNETES FLEET, CONTAINER PODS &amp; RESOURCE UTILIZATION</t>
        </is>
      </c>
    </row>
    <row r="3">
      <c r="B3" s="35" t="inlineStr">
        <is>
          <t>Total Running Pods:</t>
        </is>
      </c>
      <c r="C3" s="54">
        <f>SUM(E10:E25)</f>
        <v/>
      </c>
      <c r="E3" s="35" t="inlineStr">
        <is>
          <t>Avg Cluster CPU Util:</t>
        </is>
      </c>
      <c r="F3" s="59">
        <f>AVERAGE(G10:G25)</f>
        <v/>
      </c>
    </row>
    <row r="9" ht="24" customHeight="1">
      <c r="A9" s="3" t="inlineStr">
        <is>
          <t>CLUSTER ID</t>
        </is>
      </c>
      <c r="B9" s="3" t="inlineStr">
        <is>
          <t>CLUSTER NAME</t>
        </is>
      </c>
      <c r="C9" s="3" t="inlineStr">
        <is>
          <t>PROVIDER</t>
        </is>
      </c>
      <c r="D9" s="3" t="inlineStr">
        <is>
          <t>K8S VERSION</t>
        </is>
      </c>
      <c r="E9" s="3" t="inlineStr">
        <is>
          <t>ACTIVE PODS</t>
        </is>
      </c>
      <c r="F9" s="3" t="inlineStr">
        <is>
          <t>NODE COUNT</t>
        </is>
      </c>
      <c r="G9" s="3" t="inlineStr">
        <is>
          <t>CPU UTIL %</t>
        </is>
      </c>
      <c r="H9" s="3" t="inlineStr">
        <is>
          <t>MEM UTIL %</t>
        </is>
      </c>
      <c r="I9" s="3" t="inlineStr">
        <is>
          <t>RESTARTS (24H)</t>
        </is>
      </c>
      <c r="J9" s="3" t="inlineStr">
        <is>
          <t>INGRESS HEALTH</t>
        </is>
      </c>
      <c r="K9" s="3" t="inlineStr">
        <is>
          <t>STATUS</t>
        </is>
      </c>
    </row>
    <row r="10" ht="20" customHeight="1">
      <c r="A10" s="4" t="inlineStr">
        <is>
          <t>K8S-01</t>
        </is>
      </c>
      <c r="B10" s="5" t="inlineStr">
        <is>
          <t>prod-payments-eks</t>
        </is>
      </c>
      <c r="C10" s="4" t="inlineStr">
        <is>
          <t>AWS EKS</t>
        </is>
      </c>
      <c r="D10" s="4" t="inlineStr">
        <is>
          <t>v1.29.3</t>
        </is>
      </c>
      <c r="E10" s="42" t="n">
        <v>148</v>
      </c>
      <c r="F10" s="4" t="n">
        <v>12</v>
      </c>
      <c r="G10" s="60" t="n">
        <v>0.6840000000000001</v>
      </c>
      <c r="H10" s="61" t="n">
        <v>0.742</v>
      </c>
      <c r="I10" s="4" t="n">
        <v>2</v>
      </c>
      <c r="J10" s="49" t="inlineStr">
        <is>
          <t>Healthy</t>
        </is>
      </c>
      <c r="K10" s="49" t="inlineStr">
        <is>
          <t>Optimal</t>
        </is>
      </c>
    </row>
    <row r="11" ht="20" customHeight="1">
      <c r="A11" s="4" t="inlineStr">
        <is>
          <t>K8S-02</t>
        </is>
      </c>
      <c r="B11" s="5" t="inlineStr">
        <is>
          <t>prod-identity-aks</t>
        </is>
      </c>
      <c r="C11" s="4" t="inlineStr">
        <is>
          <t>Azure AKS</t>
        </is>
      </c>
      <c r="D11" s="4" t="inlineStr">
        <is>
          <t>v1.29.2</t>
        </is>
      </c>
      <c r="E11" s="42" t="n">
        <v>96</v>
      </c>
      <c r="F11" s="4" t="n">
        <v>8</v>
      </c>
      <c r="G11" s="60" t="n">
        <v>0.542</v>
      </c>
      <c r="H11" s="61" t="n">
        <v>0.618</v>
      </c>
      <c r="I11" s="4" t="n">
        <v>0</v>
      </c>
      <c r="J11" s="49" t="inlineStr">
        <is>
          <t>Healthy</t>
        </is>
      </c>
      <c r="K11" s="49" t="inlineStr">
        <is>
          <t>Optimal</t>
        </is>
      </c>
    </row>
    <row r="12" ht="20" customHeight="1">
      <c r="A12" s="4" t="inlineStr">
        <is>
          <t>K8S-03</t>
        </is>
      </c>
      <c r="B12" s="5" t="inlineStr">
        <is>
          <t>prod-search-gke</t>
        </is>
      </c>
      <c r="C12" s="4" t="inlineStr">
        <is>
          <t>GCP GKE</t>
        </is>
      </c>
      <c r="D12" s="4" t="inlineStr">
        <is>
          <t>v1.30.1</t>
        </is>
      </c>
      <c r="E12" s="42" t="n">
        <v>215</v>
      </c>
      <c r="F12" s="4" t="n">
        <v>10</v>
      </c>
      <c r="G12" s="60" t="n">
        <v>0.825</v>
      </c>
      <c r="H12" s="61" t="n">
        <v>0.864</v>
      </c>
      <c r="I12" s="4" t="n">
        <v>8</v>
      </c>
      <c r="J12" s="51" t="inlineStr">
        <is>
          <t>Warning</t>
        </is>
      </c>
      <c r="K12" s="52" t="inlineStr">
        <is>
          <t>High Load</t>
        </is>
      </c>
    </row>
    <row r="13" ht="20" customHeight="1">
      <c r="A13" s="4" t="inlineStr">
        <is>
          <t>K8S-04</t>
        </is>
      </c>
      <c r="B13" s="5" t="inlineStr">
        <is>
          <t>prod-events-gke</t>
        </is>
      </c>
      <c r="C13" s="4" t="inlineStr">
        <is>
          <t>GCP GKE</t>
        </is>
      </c>
      <c r="D13" s="4" t="inlineStr">
        <is>
          <t>v1.29.4</t>
        </is>
      </c>
      <c r="E13" s="42" t="n">
        <v>180</v>
      </c>
      <c r="F13" s="4" t="n">
        <v>8</v>
      </c>
      <c r="G13" s="60" t="n">
        <v>0.71</v>
      </c>
      <c r="H13" s="61" t="n">
        <v>0.6899999999999999</v>
      </c>
      <c r="I13" s="4" t="n">
        <v>1</v>
      </c>
      <c r="J13" s="49" t="inlineStr">
        <is>
          <t>Healthy</t>
        </is>
      </c>
      <c r="K13" s="49" t="inlineStr">
        <is>
          <t>Optimal</t>
        </is>
      </c>
    </row>
    <row r="14" ht="20" customHeight="1">
      <c r="A14" s="4" t="inlineStr">
        <is>
          <t>K8S-05</t>
        </is>
      </c>
      <c r="B14" s="5" t="inlineStr">
        <is>
          <t>staging-global-eks</t>
        </is>
      </c>
      <c r="C14" s="4" t="inlineStr">
        <is>
          <t>AWS EKS</t>
        </is>
      </c>
      <c r="D14" s="4" t="inlineStr">
        <is>
          <t>v1.30.0</t>
        </is>
      </c>
      <c r="E14" s="42" t="n">
        <v>64</v>
      </c>
      <c r="F14" s="4" t="n">
        <v>4</v>
      </c>
      <c r="G14" s="60" t="n">
        <v>0.38</v>
      </c>
      <c r="H14" s="61" t="n">
        <v>0.42</v>
      </c>
      <c r="I14" s="4" t="n">
        <v>0</v>
      </c>
      <c r="J14" s="49" t="inlineStr">
        <is>
          <t>Healthy</t>
        </is>
      </c>
      <c r="K14" s="49" t="inlineStr">
        <is>
          <t>Optimal</t>
        </is>
      </c>
    </row>
    <row r="15" ht="20" customHeight="1">
      <c r="A15" s="4" t="inlineStr">
        <is>
          <t>K8S-06</t>
        </is>
      </c>
      <c r="B15" s="5" t="inlineStr">
        <is>
          <t>dev-sandbox-aks</t>
        </is>
      </c>
      <c r="C15" s="4" t="inlineStr">
        <is>
          <t>Azure AKS</t>
        </is>
      </c>
      <c r="D15" s="4" t="inlineStr">
        <is>
          <t>v1.28.8</t>
        </is>
      </c>
      <c r="E15" s="42" t="n">
        <v>45</v>
      </c>
      <c r="F15" s="4" t="n">
        <v>3</v>
      </c>
      <c r="G15" s="60" t="n">
        <v>0.31</v>
      </c>
      <c r="H15" s="61" t="n">
        <v>0.35</v>
      </c>
      <c r="I15" s="4" t="n">
        <v>4</v>
      </c>
      <c r="J15" s="49" t="inlineStr">
        <is>
          <t>Healthy</t>
        </is>
      </c>
      <c r="K15" s="49" t="inlineStr">
        <is>
          <t>Optimal</t>
        </is>
      </c>
    </row>
    <row r="16" ht="20" customHeight="1">
      <c r="A16" s="4" t="inlineStr">
        <is>
          <t>K8S-07</t>
        </is>
      </c>
      <c r="B16" s="5" t="inlineStr">
        <is>
          <t>ml-serving-gke</t>
        </is>
      </c>
      <c r="C16" s="4" t="inlineStr">
        <is>
          <t>GCP GKE</t>
        </is>
      </c>
      <c r="D16" s="4" t="inlineStr">
        <is>
          <t>v1.29.2</t>
        </is>
      </c>
      <c r="E16" s="42" t="n">
        <v>82</v>
      </c>
      <c r="F16" s="4" t="n">
        <v>6</v>
      </c>
      <c r="G16" s="60" t="n">
        <v>0.795</v>
      </c>
      <c r="H16" s="61" t="n">
        <v>0.8120000000000001</v>
      </c>
      <c r="I16" s="4" t="n">
        <v>3</v>
      </c>
      <c r="J16" s="49" t="inlineStr">
        <is>
          <t>Healthy</t>
        </is>
      </c>
      <c r="K16" s="49" t="inlineStr">
        <is>
          <t>Optimal</t>
        </is>
      </c>
    </row>
    <row r="17" ht="20" customHeight="1">
      <c r="A17" s="4" t="inlineStr">
        <is>
          <t>K8S-08</t>
        </is>
      </c>
      <c r="B17" s="5" t="inlineStr">
        <is>
          <t>observability-eks</t>
        </is>
      </c>
      <c r="C17" s="4" t="inlineStr">
        <is>
          <t>AWS EKS</t>
        </is>
      </c>
      <c r="D17" s="4" t="inlineStr">
        <is>
          <t>v1.29.3</t>
        </is>
      </c>
      <c r="E17" s="42" t="n">
        <v>58</v>
      </c>
      <c r="F17" s="4" t="n">
        <v>4</v>
      </c>
      <c r="G17" s="60" t="n">
        <v>0.62</v>
      </c>
      <c r="H17" s="61" t="n">
        <v>0.68</v>
      </c>
      <c r="I17" s="4" t="n">
        <v>0</v>
      </c>
      <c r="J17" s="49" t="inlineStr">
        <is>
          <t>Healthy</t>
        </is>
      </c>
      <c r="K17" s="49" t="inlineStr">
        <is>
          <t>Optimal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0" customWidth="1" min="9" max="9"/>
    <col width="18" customWidth="1" min="10" max="10"/>
    <col width="18" customWidth="1" min="11" max="11"/>
  </cols>
  <sheetData>
    <row r="1" ht="35" customHeight="1">
      <c r="A1" s="1" t="inlineStr">
        <is>
          <t>📟 SRE ON-CALL INCIDENTS, PAGING HEALTH &amp; MTTR LOG</t>
        </is>
      </c>
    </row>
    <row r="3">
      <c r="B3" s="35" t="inlineStr">
        <is>
          <t>Avg Resolution Time (MTTR):</t>
        </is>
      </c>
      <c r="C3" s="62">
        <f>AVERAGE(G10:G25)</f>
        <v/>
      </c>
      <c r="E3" s="35" t="inlineStr">
        <is>
          <t>After-Hours Pages:</t>
        </is>
      </c>
      <c r="F3" s="63">
        <f>COUNTIF(H10:H25, "After-Hours")</f>
        <v/>
      </c>
    </row>
    <row r="9" ht="24" customHeight="1">
      <c r="A9" s="41" t="inlineStr">
        <is>
          <t>INCIDENT ID</t>
        </is>
      </c>
      <c r="B9" s="41" t="inlineStr">
        <is>
          <t>IMPACTED SERVICE</t>
        </is>
      </c>
      <c r="C9" s="41" t="inlineStr">
        <is>
          <t>PRIMARY ON-CALL</t>
        </is>
      </c>
      <c r="D9" s="41" t="inlineStr">
        <is>
          <t>SEVERITY</t>
        </is>
      </c>
      <c r="E9" s="41" t="inlineStr">
        <is>
          <t>PAGE TIMESTAMP</t>
        </is>
      </c>
      <c r="F9" s="41" t="inlineStr">
        <is>
          <t>MTTA (MINS)</t>
        </is>
      </c>
      <c r="G9" s="41" t="inlineStr">
        <is>
          <t>MTTR (MINS)</t>
        </is>
      </c>
      <c r="H9" s="41" t="inlineStr">
        <is>
          <t>PAGING WINDOW</t>
        </is>
      </c>
      <c r="I9" s="41" t="inlineStr">
        <is>
          <t>ROOT CAUSE CATEGORY</t>
        </is>
      </c>
      <c r="J9" s="41" t="inlineStr">
        <is>
          <t>STATUS</t>
        </is>
      </c>
      <c r="K9" s="41" t="inlineStr">
        <is>
          <t>POST-MORTEM</t>
        </is>
      </c>
    </row>
    <row r="10" ht="20" customHeight="1">
      <c r="A10" s="4" t="inlineStr">
        <is>
          <t>INC-8091</t>
        </is>
      </c>
      <c r="B10" s="5" t="inlineStr">
        <is>
          <t>Core Payment Gateway</t>
        </is>
      </c>
      <c r="C10" s="6" t="inlineStr">
        <is>
          <t>Alex Chen</t>
        </is>
      </c>
      <c r="D10" s="52" t="inlineStr">
        <is>
          <t>P1 - Critical</t>
        </is>
      </c>
      <c r="E10" s="4" t="inlineStr">
        <is>
          <t>2026-10-02 02:14</t>
        </is>
      </c>
      <c r="F10" s="4" t="n">
        <v>3</v>
      </c>
      <c r="G10" s="64" t="n">
        <v>24</v>
      </c>
      <c r="H10" s="4" t="inlineStr">
        <is>
          <t>After-Hours</t>
        </is>
      </c>
      <c r="I10" s="6" t="inlineStr">
        <is>
          <t>Database Connection Pool Exhaustion</t>
        </is>
      </c>
      <c r="J10" s="44" t="inlineStr">
        <is>
          <t>Resolved</t>
        </is>
      </c>
      <c r="K10" s="44" t="inlineStr">
        <is>
          <t>Completed</t>
        </is>
      </c>
    </row>
    <row r="11" ht="20" customHeight="1">
      <c r="A11" s="4" t="inlineStr">
        <is>
          <t>INC-8092</t>
        </is>
      </c>
      <c r="B11" s="5" t="inlineStr">
        <is>
          <t>Search &amp; Recommendations</t>
        </is>
      </c>
      <c r="C11" s="6" t="inlineStr">
        <is>
          <t>Elena Rostova</t>
        </is>
      </c>
      <c r="D11" s="52" t="inlineStr">
        <is>
          <t>P2 - High</t>
        </is>
      </c>
      <c r="E11" s="4" t="inlineStr">
        <is>
          <t>2026-10-05 14:30</t>
        </is>
      </c>
      <c r="F11" s="4" t="n">
        <v>5</v>
      </c>
      <c r="G11" s="64" t="n">
        <v>48</v>
      </c>
      <c r="H11" s="4" t="inlineStr">
        <is>
          <t>Business Hours</t>
        </is>
      </c>
      <c r="I11" s="6" t="inlineStr">
        <is>
          <t>Memory Leak in Ingestion Worker</t>
        </is>
      </c>
      <c r="J11" s="44" t="inlineStr">
        <is>
          <t>Resolved</t>
        </is>
      </c>
      <c r="K11" s="44" t="inlineStr">
        <is>
          <t>Completed</t>
        </is>
      </c>
    </row>
    <row r="12" ht="20" customHeight="1">
      <c r="A12" s="4" t="inlineStr">
        <is>
          <t>INC-8093</t>
        </is>
      </c>
      <c r="B12" s="5" t="inlineStr">
        <is>
          <t>Notification Engine</t>
        </is>
      </c>
      <c r="C12" s="6" t="inlineStr">
        <is>
          <t>Sarah Jenkins</t>
        </is>
      </c>
      <c r="D12" s="52" t="inlineStr">
        <is>
          <t>P2 - High</t>
        </is>
      </c>
      <c r="E12" s="4" t="inlineStr">
        <is>
          <t>2026-10-08 22:45</t>
        </is>
      </c>
      <c r="F12" s="4" t="n">
        <v>4</v>
      </c>
      <c r="G12" s="64" t="n">
        <v>38</v>
      </c>
      <c r="H12" s="4" t="inlineStr">
        <is>
          <t>After-Hours</t>
        </is>
      </c>
      <c r="I12" s="6" t="inlineStr">
        <is>
          <t>Third-Party SMS Gateway Throttling</t>
        </is>
      </c>
      <c r="J12" s="44" t="inlineStr">
        <is>
          <t>Resolved</t>
        </is>
      </c>
      <c r="K12" s="44" t="inlineStr">
        <is>
          <t>Completed</t>
        </is>
      </c>
    </row>
    <row r="13" ht="20" customHeight="1">
      <c r="A13" s="4" t="inlineStr">
        <is>
          <t>INC-8094</t>
        </is>
      </c>
      <c r="B13" s="5" t="inlineStr">
        <is>
          <t>User Authentication &amp; IAM</t>
        </is>
      </c>
      <c r="C13" s="6" t="inlineStr">
        <is>
          <t>Siti Rahma</t>
        </is>
      </c>
      <c r="D13" s="52" t="inlineStr">
        <is>
          <t>P1 - Critical</t>
        </is>
      </c>
      <c r="E13" s="4" t="inlineStr">
        <is>
          <t>2026-10-10 11:15</t>
        </is>
      </c>
      <c r="F13" s="4" t="n">
        <v>2</v>
      </c>
      <c r="G13" s="64" t="n">
        <v>18</v>
      </c>
      <c r="H13" s="4" t="inlineStr">
        <is>
          <t>Business Hours</t>
        </is>
      </c>
      <c r="I13" s="6" t="inlineStr">
        <is>
          <t>SSL Certificate Rotation Failure</t>
        </is>
      </c>
      <c r="J13" s="44" t="inlineStr">
        <is>
          <t>Resolved</t>
        </is>
      </c>
      <c r="K13" s="44" t="inlineStr">
        <is>
          <t>Completed</t>
        </is>
      </c>
    </row>
    <row r="14" ht="20" customHeight="1">
      <c r="A14" s="4" t="inlineStr">
        <is>
          <t>INC-8095</t>
        </is>
      </c>
      <c r="B14" s="5" t="inlineStr">
        <is>
          <t>Merchant Portal Web App</t>
        </is>
      </c>
      <c r="C14" s="6" t="inlineStr">
        <is>
          <t>Lisa Wong</t>
        </is>
      </c>
      <c r="D14" s="51" t="inlineStr">
        <is>
          <t>P3 - Medium</t>
        </is>
      </c>
      <c r="E14" s="4" t="inlineStr">
        <is>
          <t>2026-10-12 16:20</t>
        </is>
      </c>
      <c r="F14" s="4" t="n">
        <v>8</v>
      </c>
      <c r="G14" s="64" t="n">
        <v>75</v>
      </c>
      <c r="H14" s="4" t="inlineStr">
        <is>
          <t>Business Hours</t>
        </is>
      </c>
      <c r="I14" s="6" t="inlineStr">
        <is>
          <t>CDN Cache Eviction Spike</t>
        </is>
      </c>
      <c r="J14" s="44" t="inlineStr">
        <is>
          <t>Resolved</t>
        </is>
      </c>
      <c r="K14" s="44" t="inlineStr">
        <is>
          <t>Waived</t>
        </is>
      </c>
    </row>
    <row r="15" ht="20" customHeight="1">
      <c r="A15" s="4" t="inlineStr">
        <is>
          <t>INC-8096</t>
        </is>
      </c>
      <c r="B15" s="5" t="inlineStr">
        <is>
          <t>Real-Time Event Ingestion</t>
        </is>
      </c>
      <c r="C15" s="6" t="inlineStr">
        <is>
          <t>Rizky Pratama</t>
        </is>
      </c>
      <c r="D15" s="52" t="inlineStr">
        <is>
          <t>P2 - High</t>
        </is>
      </c>
      <c r="E15" s="4" t="inlineStr">
        <is>
          <t>2026-10-14 04:10</t>
        </is>
      </c>
      <c r="F15" s="4" t="n">
        <v>6</v>
      </c>
      <c r="G15" s="64" t="n">
        <v>42</v>
      </c>
      <c r="H15" s="4" t="inlineStr">
        <is>
          <t>After-Hours</t>
        </is>
      </c>
      <c r="I15" s="6" t="inlineStr">
        <is>
          <t>Kafka Partition Rebalancing Lag</t>
        </is>
      </c>
      <c r="J15" s="44" t="inlineStr">
        <is>
          <t>Resolved</t>
        </is>
      </c>
      <c r="K15" s="44" t="inlineStr">
        <is>
          <t>Completed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 ht="35" customHeight="1">
      <c r="A1" s="45" t="inlineStr">
        <is>
          <t>🛡️ DISASTER RECOVERY (DR), FAILOVER DRILLS &amp; RTO/RPO TRACKER</t>
        </is>
      </c>
    </row>
    <row r="3">
      <c r="B3" s="35" t="inlineStr">
        <is>
          <t>DR Drill Pass Rate:</t>
        </is>
      </c>
      <c r="C3" s="59">
        <f>COUNTIF(H10:H20, "Pass")/COUNTA(A10:A20)</f>
        <v/>
      </c>
    </row>
    <row r="9" ht="24" customHeight="1">
      <c r="A9" s="3" t="inlineStr">
        <is>
          <t>SERVICE ID</t>
        </is>
      </c>
      <c r="B9" s="3" t="inlineStr">
        <is>
          <t>SYSTEM NAME</t>
        </is>
      </c>
      <c r="C9" s="3" t="inlineStr">
        <is>
          <t>PRIMARY REGION</t>
        </is>
      </c>
      <c r="D9" s="3" t="inlineStr">
        <is>
          <t>DR REGION</t>
        </is>
      </c>
      <c r="E9" s="3" t="inlineStr">
        <is>
          <t>TARGET RTO (MINS)</t>
        </is>
      </c>
      <c r="F9" s="3" t="inlineStr">
        <is>
          <t>ACTUAL RTO (MINS)</t>
        </is>
      </c>
      <c r="G9" s="3" t="inlineStr">
        <is>
          <t>TARGET RPO (MINS)</t>
        </is>
      </c>
      <c r="H9" s="3" t="inlineStr">
        <is>
          <t>ACTUAL RPO (MINS)</t>
        </is>
      </c>
      <c r="I9" s="3" t="inlineStr">
        <is>
          <t>DRILL OUTCOME</t>
        </is>
      </c>
      <c r="J9" s="3" t="inlineStr">
        <is>
          <t>LAST DRILL DATE</t>
        </is>
      </c>
      <c r="K9" s="3" t="inlineStr">
        <is>
          <t>FREQUENCY</t>
        </is>
      </c>
    </row>
    <row r="10" ht="20" customHeight="1">
      <c r="A10" s="4" t="inlineStr">
        <is>
          <t>DR-01</t>
        </is>
      </c>
      <c r="B10" s="5" t="inlineStr">
        <is>
          <t>Payments Processing Core</t>
        </is>
      </c>
      <c r="C10" s="4" t="inlineStr">
        <is>
          <t>ap-southeast-1</t>
        </is>
      </c>
      <c r="D10" s="4" t="inlineStr">
        <is>
          <t>ap-southeast-2</t>
        </is>
      </c>
      <c r="E10" s="4" t="n">
        <v>15</v>
      </c>
      <c r="F10" s="64" t="n">
        <v>12</v>
      </c>
      <c r="G10" s="4" t="n">
        <v>1</v>
      </c>
      <c r="H10" s="4" t="n">
        <v>0</v>
      </c>
      <c r="I10" s="49" t="inlineStr">
        <is>
          <t>Pass</t>
        </is>
      </c>
      <c r="J10" s="4" t="inlineStr">
        <is>
          <t>2026-09-15</t>
        </is>
      </c>
      <c r="K10" s="4" t="inlineStr">
        <is>
          <t>Quarterly</t>
        </is>
      </c>
    </row>
    <row r="11" ht="20" customHeight="1">
      <c r="A11" s="4" t="inlineStr">
        <is>
          <t>DR-02</t>
        </is>
      </c>
      <c r="B11" s="5" t="inlineStr">
        <is>
          <t>User Authentication DB</t>
        </is>
      </c>
      <c r="C11" s="4" t="inlineStr">
        <is>
          <t>southeastasia</t>
        </is>
      </c>
      <c r="D11" s="4" t="inlineStr">
        <is>
          <t>eastasia</t>
        </is>
      </c>
      <c r="E11" s="4" t="n">
        <v>30</v>
      </c>
      <c r="F11" s="64" t="n">
        <v>26</v>
      </c>
      <c r="G11" s="4" t="n">
        <v>5</v>
      </c>
      <c r="H11" s="4" t="n">
        <v>2</v>
      </c>
      <c r="I11" s="49" t="inlineStr">
        <is>
          <t>Pass</t>
        </is>
      </c>
      <c r="J11" s="4" t="inlineStr">
        <is>
          <t>2026-08-20</t>
        </is>
      </c>
      <c r="K11" s="4" t="inlineStr">
        <is>
          <t>Bi-Annual</t>
        </is>
      </c>
    </row>
    <row r="12" ht="20" customHeight="1">
      <c r="A12" s="4" t="inlineStr">
        <is>
          <t>DR-03</t>
        </is>
      </c>
      <c r="B12" s="5" t="inlineStr">
        <is>
          <t>Product Catalog DB</t>
        </is>
      </c>
      <c r="C12" s="4" t="inlineStr">
        <is>
          <t>asia-southeast2</t>
        </is>
      </c>
      <c r="D12" s="4" t="inlineStr">
        <is>
          <t>asia-northeast1</t>
        </is>
      </c>
      <c r="E12" s="4" t="n">
        <v>60</v>
      </c>
      <c r="F12" s="64" t="n">
        <v>48</v>
      </c>
      <c r="G12" s="4" t="n">
        <v>15</v>
      </c>
      <c r="H12" s="4" t="n">
        <v>8</v>
      </c>
      <c r="I12" s="49" t="inlineStr">
        <is>
          <t>Pass</t>
        </is>
      </c>
      <c r="J12" s="4" t="inlineStr">
        <is>
          <t>2026-07-10</t>
        </is>
      </c>
      <c r="K12" s="4" t="inlineStr">
        <is>
          <t>Bi-Annual</t>
        </is>
      </c>
    </row>
    <row r="13" ht="20" customHeight="1">
      <c r="A13" s="4" t="inlineStr">
        <is>
          <t>DR-04</t>
        </is>
      </c>
      <c r="B13" s="5" t="inlineStr">
        <is>
          <t>Customer Storage Media</t>
        </is>
      </c>
      <c r="C13" s="4" t="inlineStr">
        <is>
          <t>ap-southeast-1</t>
        </is>
      </c>
      <c r="D13" s="4" t="inlineStr">
        <is>
          <t>us-west-2</t>
        </is>
      </c>
      <c r="E13" s="4" t="n">
        <v>120</v>
      </c>
      <c r="F13" s="64" t="n">
        <v>105</v>
      </c>
      <c r="G13" s="4" t="n">
        <v>30</v>
      </c>
      <c r="H13" s="4" t="n">
        <v>15</v>
      </c>
      <c r="I13" s="49" t="inlineStr">
        <is>
          <t>Pass</t>
        </is>
      </c>
      <c r="J13" s="4" t="inlineStr">
        <is>
          <t>2026-09-28</t>
        </is>
      </c>
      <c r="K13" s="4" t="inlineStr">
        <is>
          <t>Annual</t>
        </is>
      </c>
    </row>
    <row r="14" ht="20" customHeight="1">
      <c r="A14" s="4" t="inlineStr">
        <is>
          <t>DR-05</t>
        </is>
      </c>
      <c r="B14" s="5" t="inlineStr">
        <is>
          <t>Event Stream Broker</t>
        </is>
      </c>
      <c r="C14" s="4" t="inlineStr">
        <is>
          <t>asia-southeast2</t>
        </is>
      </c>
      <c r="D14" s="4" t="inlineStr">
        <is>
          <t>asia-east1</t>
        </is>
      </c>
      <c r="E14" s="4" t="n">
        <v>45</v>
      </c>
      <c r="F14" s="64" t="n">
        <v>52</v>
      </c>
      <c r="G14" s="4" t="n">
        <v>10</v>
      </c>
      <c r="H14" s="4" t="n">
        <v>14</v>
      </c>
      <c r="I14" s="51" t="inlineStr">
        <is>
          <t>At Risk</t>
        </is>
      </c>
      <c r="J14" s="4" t="inlineStr">
        <is>
          <t>2026-08-14</t>
        </is>
      </c>
      <c r="K14" s="4" t="inlineStr">
        <is>
          <t>Quarterly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4" customWidth="1" min="9" max="9"/>
    <col width="18" customWidth="1" min="10" max="10"/>
  </cols>
  <sheetData>
    <row r="1" ht="35" customHeight="1">
      <c r="A1" s="1" t="inlineStr">
        <is>
          <t>💾 CLOUD STORAGE TIERS, BACKUP FREQUENCY &amp; RETENTION</t>
        </is>
      </c>
    </row>
    <row r="3">
      <c r="B3" s="35" t="inlineStr">
        <is>
          <t>Total Storage (TB):</t>
        </is>
      </c>
      <c r="C3" s="65">
        <f>SUM(E10:E25)</f>
        <v/>
      </c>
    </row>
    <row r="9" ht="24" customHeight="1">
      <c r="A9" s="41" t="inlineStr">
        <is>
          <t>BUCKET / VOLUME ID</t>
        </is>
      </c>
      <c r="B9" s="41" t="inlineStr">
        <is>
          <t>NAME / PURPOSE</t>
        </is>
      </c>
      <c r="C9" s="41" t="inlineStr">
        <is>
          <t>CLOUD PROVIDER</t>
        </is>
      </c>
      <c r="D9" s="41" t="inlineStr">
        <is>
          <t>STORAGE TIER</t>
        </is>
      </c>
      <c r="E9" s="41" t="inlineStr">
        <is>
          <t>USED CAPACITY (TB)</t>
        </is>
      </c>
      <c r="F9" s="41" t="inlineStr">
        <is>
          <t>BACKUP FREQUENCY</t>
        </is>
      </c>
      <c r="G9" s="41" t="inlineStr">
        <is>
          <t>RETENTION (DAYS)</t>
        </is>
      </c>
      <c r="H9" s="41" t="inlineStr">
        <is>
          <t>ENCRYPTION KEY</t>
        </is>
      </c>
      <c r="I9" s="41" t="inlineStr">
        <is>
          <t>LIFECYCLE RULES</t>
        </is>
      </c>
      <c r="J9" s="41" t="inlineStr">
        <is>
          <t>STATUS</t>
        </is>
      </c>
    </row>
    <row r="10" ht="20" customHeight="1">
      <c r="A10" s="4" t="inlineStr">
        <is>
          <t>STG-AWS-01</t>
        </is>
      </c>
      <c r="B10" s="5" t="inlineStr">
        <is>
          <t>prod-customer-documents</t>
        </is>
      </c>
      <c r="C10" s="4" t="inlineStr">
        <is>
          <t>AWS S3</t>
        </is>
      </c>
      <c r="D10" s="4" t="inlineStr">
        <is>
          <t>Standard S3</t>
        </is>
      </c>
      <c r="E10" s="66" t="n">
        <v>45.2</v>
      </c>
      <c r="F10" s="4" t="inlineStr">
        <is>
          <t>Continuous</t>
        </is>
      </c>
      <c r="G10" s="4" t="n">
        <v>2555</v>
      </c>
      <c r="H10" s="4" t="inlineStr">
        <is>
          <t>AWS KMS (CMK)</t>
        </is>
      </c>
      <c r="I10" s="6" t="inlineStr">
        <is>
          <t>Active -&gt; Glacier (90d)</t>
        </is>
      </c>
      <c r="J10" s="49" t="inlineStr">
        <is>
          <t>Optimal</t>
        </is>
      </c>
    </row>
    <row r="11" ht="20" customHeight="1">
      <c r="A11" s="4" t="inlineStr">
        <is>
          <t>STG-AWS-02</t>
        </is>
      </c>
      <c r="B11" s="5" t="inlineStr">
        <is>
          <t>prod-app-db-snapshots</t>
        </is>
      </c>
      <c r="C11" s="4" t="inlineStr">
        <is>
          <t>AWS S3</t>
        </is>
      </c>
      <c r="D11" s="4" t="inlineStr">
        <is>
          <t>Standard-IA</t>
        </is>
      </c>
      <c r="E11" s="66" t="n">
        <v>28.6</v>
      </c>
      <c r="F11" s="4" t="inlineStr">
        <is>
          <t>Daily Snapshots</t>
        </is>
      </c>
      <c r="G11" s="4" t="n">
        <v>365</v>
      </c>
      <c r="H11" s="4" t="inlineStr">
        <is>
          <t>AWS KMS</t>
        </is>
      </c>
      <c r="I11" s="6" t="inlineStr">
        <is>
          <t>Expire after 1yr</t>
        </is>
      </c>
      <c r="J11" s="49" t="inlineStr">
        <is>
          <t>Optimal</t>
        </is>
      </c>
    </row>
    <row r="12" ht="20" customHeight="1">
      <c r="A12" s="4" t="inlineStr">
        <is>
          <t>STG-AZR-01</t>
        </is>
      </c>
      <c r="B12" s="5" t="inlineStr">
        <is>
          <t>az-audit-security-logs</t>
        </is>
      </c>
      <c r="C12" s="4" t="inlineStr">
        <is>
          <t>Azure Blob</t>
        </is>
      </c>
      <c r="D12" s="4" t="inlineStr">
        <is>
          <t>Cool Blob</t>
        </is>
      </c>
      <c r="E12" s="66" t="n">
        <v>18.4</v>
      </c>
      <c r="F12" s="4" t="inlineStr">
        <is>
          <t>Continuous</t>
        </is>
      </c>
      <c r="G12" s="4" t="n">
        <v>730</v>
      </c>
      <c r="H12" s="4" t="inlineStr">
        <is>
          <t>Customer Managed</t>
        </is>
      </c>
      <c r="I12" s="6" t="inlineStr">
        <is>
          <t>Move to Archive (180d)</t>
        </is>
      </c>
      <c r="J12" s="49" t="inlineStr">
        <is>
          <t>Optimal</t>
        </is>
      </c>
    </row>
    <row r="13" ht="20" customHeight="1">
      <c r="A13" s="4" t="inlineStr">
        <is>
          <t>STG-GCP-01</t>
        </is>
      </c>
      <c r="B13" s="5" t="inlineStr">
        <is>
          <t>gcp-analytics-raw-events</t>
        </is>
      </c>
      <c r="C13" s="4" t="inlineStr">
        <is>
          <t>GCP GCS</t>
        </is>
      </c>
      <c r="D13" s="4" t="inlineStr">
        <is>
          <t>Nearline</t>
        </is>
      </c>
      <c r="E13" s="66" t="n">
        <v>84.09999999999999</v>
      </c>
      <c r="F13" s="4" t="inlineStr">
        <is>
          <t>Hourly Sync</t>
        </is>
      </c>
      <c r="G13" s="4" t="n">
        <v>180</v>
      </c>
      <c r="H13" s="4" t="inlineStr">
        <is>
          <t>Google Managed</t>
        </is>
      </c>
      <c r="I13" s="6" t="inlineStr">
        <is>
          <t>Delete after 180d</t>
        </is>
      </c>
      <c r="J13" s="49" t="inlineStr">
        <is>
          <t>Optimal</t>
        </is>
      </c>
    </row>
    <row r="14" ht="20" customHeight="1">
      <c r="A14" s="4" t="inlineStr">
        <is>
          <t>STG-AWS-03</t>
        </is>
      </c>
      <c r="B14" s="5" t="inlineStr">
        <is>
          <t>prod-static-web-assets</t>
        </is>
      </c>
      <c r="C14" s="4" t="inlineStr">
        <is>
          <t>AWS S3</t>
        </is>
      </c>
      <c r="D14" s="4" t="inlineStr">
        <is>
          <t>Standard S3</t>
        </is>
      </c>
      <c r="E14" s="66" t="n">
        <v>6.8</v>
      </c>
      <c r="F14" s="4" t="inlineStr">
        <is>
          <t>Weekly</t>
        </is>
      </c>
      <c r="G14" s="4" t="n">
        <v>90</v>
      </c>
      <c r="H14" s="4" t="inlineStr">
        <is>
          <t>AWS S3 Managed</t>
        </is>
      </c>
      <c r="I14" s="6" t="inlineStr">
        <is>
          <t>None</t>
        </is>
      </c>
      <c r="J14" s="49" t="inlineStr">
        <is>
          <t>Optimal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45" t="inlineStr">
        <is>
          <t>⚡ NETWORK TOPOLOGY, EGRESS DATA &amp; CDN CACHE EFFICIENCY</t>
        </is>
      </c>
    </row>
    <row r="3">
      <c r="B3" s="35" t="inlineStr">
        <is>
          <t>Total Monthly Egress (TB):</t>
        </is>
      </c>
      <c r="C3" s="67">
        <f>SUM(E10:E20)</f>
        <v/>
      </c>
      <c r="E3" s="35" t="inlineStr">
        <is>
          <t>Total Egress Cost ($):</t>
        </is>
      </c>
      <c r="F3" s="53">
        <f>SUM(F10:F20)</f>
        <v/>
      </c>
    </row>
    <row r="9" ht="24" customHeight="1">
      <c r="A9" s="3" t="inlineStr">
        <is>
          <t>ROUTE ID</t>
        </is>
      </c>
      <c r="B9" s="3" t="inlineStr">
        <is>
          <t>DATA PATH / DESTINATION</t>
        </is>
      </c>
      <c r="C9" s="3" t="inlineStr">
        <is>
          <t>PROVIDER</t>
        </is>
      </c>
      <c r="D9" s="3" t="inlineStr">
        <is>
          <t>TRAFFIC TYPE</t>
        </is>
      </c>
      <c r="E9" s="3" t="inlineStr">
        <is>
          <t>MONTHLY VOLUME (TB)</t>
        </is>
      </c>
      <c r="F9" s="3" t="inlineStr">
        <is>
          <t>EGRESS SPEND ($)</t>
        </is>
      </c>
      <c r="G9" s="3" t="inlineStr">
        <is>
          <t>CDN HIT RATIO %</t>
        </is>
      </c>
      <c r="H9" s="3" t="inlineStr">
        <is>
          <t>DDOS MITIGATION</t>
        </is>
      </c>
      <c r="I9" s="3" t="inlineStr">
        <is>
          <t>SECURITY PROTOCOL</t>
        </is>
      </c>
      <c r="J9" s="3" t="inlineStr">
        <is>
          <t>HEALTH</t>
        </is>
      </c>
    </row>
    <row r="10" ht="20" customHeight="1">
      <c r="A10" s="4" t="inlineStr">
        <is>
          <t>NET-01</t>
        </is>
      </c>
      <c r="B10" s="5" t="inlineStr">
        <is>
          <t>AWS CloudFront -&gt; Public Internet</t>
        </is>
      </c>
      <c r="C10" s="4" t="inlineStr">
        <is>
          <t>AWS</t>
        </is>
      </c>
      <c r="D10" s="6" t="inlineStr">
        <is>
          <t>Public CDN Egress</t>
        </is>
      </c>
      <c r="E10" s="66" t="n">
        <v>125.4</v>
      </c>
      <c r="F10" s="58" t="n">
        <v>6270</v>
      </c>
      <c r="G10" s="61" t="n">
        <v>0.9419999999999999</v>
      </c>
      <c r="H10" s="4" t="inlineStr">
        <is>
          <t>CloudFront Shield</t>
        </is>
      </c>
      <c r="I10" s="4" t="inlineStr">
        <is>
          <t>TLS 1.3</t>
        </is>
      </c>
      <c r="J10" s="49" t="inlineStr">
        <is>
          <t>Optimal</t>
        </is>
      </c>
    </row>
    <row r="11" ht="20" customHeight="1">
      <c r="A11" s="4" t="inlineStr">
        <is>
          <t>NET-02</t>
        </is>
      </c>
      <c r="B11" s="5" t="inlineStr">
        <is>
          <t>GCP -&gt; Multi-Region Interconnect</t>
        </is>
      </c>
      <c r="C11" s="4" t="inlineStr">
        <is>
          <t>GCP</t>
        </is>
      </c>
      <c r="D11" s="6" t="inlineStr">
        <is>
          <t>Inter-Region VPC Peering</t>
        </is>
      </c>
      <c r="E11" s="66" t="n">
        <v>48.6</v>
      </c>
      <c r="F11" s="58" t="n">
        <v>2916</v>
      </c>
      <c r="G11" s="61" t="n">
        <v>0</v>
      </c>
      <c r="H11" s="4" t="inlineStr">
        <is>
          <t>Cloud Armor</t>
        </is>
      </c>
      <c r="I11" s="4" t="inlineStr">
        <is>
          <t>mTLS Encrypted</t>
        </is>
      </c>
      <c r="J11" s="49" t="inlineStr">
        <is>
          <t>Optimal</t>
        </is>
      </c>
    </row>
    <row r="12" ht="20" customHeight="1">
      <c r="A12" s="4" t="inlineStr">
        <is>
          <t>NET-03</t>
        </is>
      </c>
      <c r="B12" s="5" t="inlineStr">
        <is>
          <t>Azure VNet -&gt; On-Premises ExpressRoute</t>
        </is>
      </c>
      <c r="C12" s="4" t="inlineStr">
        <is>
          <t>Azure</t>
        </is>
      </c>
      <c r="D12" s="6" t="inlineStr">
        <is>
          <t>Hybrid Direct Connect</t>
        </is>
      </c>
      <c r="E12" s="66" t="n">
        <v>32.1</v>
      </c>
      <c r="F12" s="58" t="n">
        <v>1605</v>
      </c>
      <c r="G12" s="61" t="n">
        <v>0</v>
      </c>
      <c r="H12" s="4" t="inlineStr">
        <is>
          <t>Azure Firewall</t>
        </is>
      </c>
      <c r="I12" s="4" t="inlineStr">
        <is>
          <t>IPsec Tunnel</t>
        </is>
      </c>
      <c r="J12" s="49" t="inlineStr">
        <is>
          <t>Optimal</t>
        </is>
      </c>
    </row>
    <row r="13" ht="20" customHeight="1">
      <c r="A13" s="4" t="inlineStr">
        <is>
          <t>NET-04</t>
        </is>
      </c>
      <c r="B13" s="5" t="inlineStr">
        <is>
          <t>AWS S3 -&gt; Cross-Region Replication</t>
        </is>
      </c>
      <c r="C13" s="4" t="inlineStr">
        <is>
          <t>AWS</t>
        </is>
      </c>
      <c r="D13" s="6" t="inlineStr">
        <is>
          <t>Storage DR Sync</t>
        </is>
      </c>
      <c r="E13" s="66" t="n">
        <v>24.8</v>
      </c>
      <c r="F13" s="58" t="n">
        <v>1984</v>
      </c>
      <c r="G13" s="61" t="n">
        <v>0</v>
      </c>
      <c r="H13" s="4" t="inlineStr">
        <is>
          <t>VPC Endpoint</t>
        </is>
      </c>
      <c r="I13" s="4" t="inlineStr">
        <is>
          <t>AWS PrivateLink</t>
        </is>
      </c>
      <c r="J13" s="49" t="inlineStr">
        <is>
          <t>Optimal</t>
        </is>
      </c>
    </row>
  </sheetData>
  <mergeCells count="1">
    <mergeCell ref="A1:J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28" customWidth="1" min="7" max="7"/>
    <col width="18" customWidth="1" min="8" max="8"/>
    <col width="18" customWidth="1" min="9" max="9"/>
    <col width="18" customWidth="1" min="10" max="10"/>
  </cols>
  <sheetData>
    <row r="1" ht="35" customHeight="1">
      <c r="A1" s="1" t="inlineStr">
        <is>
          <t>📈 AUTO-SCALING GROUPS, ELASTICITY &amp; COMPUTE EFFICIENCY</t>
        </is>
      </c>
    </row>
    <row r="9" ht="24" customHeight="1">
      <c r="A9" s="41" t="inlineStr">
        <is>
          <t>ASG ID</t>
        </is>
      </c>
      <c r="B9" s="41" t="inlineStr">
        <is>
          <t>AUTO-SCALING GROUP NAME</t>
        </is>
      </c>
      <c r="C9" s="41" t="inlineStr">
        <is>
          <t>CLOUD</t>
        </is>
      </c>
      <c r="D9" s="41" t="inlineStr">
        <is>
          <t>MIN CAPACITY</t>
        </is>
      </c>
      <c r="E9" s="41" t="inlineStr">
        <is>
          <t>MAX CAPACITY</t>
        </is>
      </c>
      <c r="F9" s="41" t="inlineStr">
        <is>
          <t>CURRENT NODES</t>
        </is>
      </c>
      <c r="G9" s="41" t="inlineStr">
        <is>
          <t>SCALING POLICY TRIGGER</t>
        </is>
      </c>
      <c r="H9" s="41" t="inlineStr">
        <is>
          <t>COOLDOWN (SECS)</t>
        </is>
      </c>
      <c r="I9" s="41" t="inlineStr">
        <is>
          <t>AVG CPU TARGET</t>
        </is>
      </c>
      <c r="J9" s="41" t="inlineStr">
        <is>
          <t>HEALTH STATUS</t>
        </is>
      </c>
    </row>
    <row r="10" ht="20" customHeight="1">
      <c r="A10" s="4" t="inlineStr">
        <is>
          <t>ASG-01</t>
        </is>
      </c>
      <c r="B10" s="5" t="inlineStr">
        <is>
          <t>asg-payments-api-prod</t>
        </is>
      </c>
      <c r="C10" s="4" t="inlineStr">
        <is>
          <t>AWS</t>
        </is>
      </c>
      <c r="D10" s="4" t="n">
        <v>6</v>
      </c>
      <c r="E10" s="4" t="n">
        <v>24</v>
      </c>
      <c r="F10" s="42" t="n">
        <v>12</v>
      </c>
      <c r="G10" s="6" t="inlineStr">
        <is>
          <t>CPU Utilization &gt; 70%</t>
        </is>
      </c>
      <c r="H10" s="4" t="n">
        <v>300</v>
      </c>
      <c r="I10" s="61" t="n">
        <v>0.7</v>
      </c>
      <c r="J10" s="49" t="inlineStr">
        <is>
          <t>Optimal</t>
        </is>
      </c>
    </row>
    <row r="11" ht="20" customHeight="1">
      <c r="A11" s="4" t="inlineStr">
        <is>
          <t>ASG-02</t>
        </is>
      </c>
      <c r="B11" s="5" t="inlineStr">
        <is>
          <t>asg-checkout-worker</t>
        </is>
      </c>
      <c r="C11" s="4" t="inlineStr">
        <is>
          <t>AWS</t>
        </is>
      </c>
      <c r="D11" s="4" t="n">
        <v>4</v>
      </c>
      <c r="E11" s="4" t="n">
        <v>18</v>
      </c>
      <c r="F11" s="42" t="n">
        <v>8</v>
      </c>
      <c r="G11" s="6" t="inlineStr">
        <is>
          <t>SQS Queue Backlog &gt; 1k</t>
        </is>
      </c>
      <c r="H11" s="4" t="n">
        <v>180</v>
      </c>
      <c r="I11" s="61" t="n">
        <v>0.65</v>
      </c>
      <c r="J11" s="49" t="inlineStr">
        <is>
          <t>Optimal</t>
        </is>
      </c>
    </row>
    <row r="12" ht="20" customHeight="1">
      <c r="A12" s="4" t="inlineStr">
        <is>
          <t>ASG-03</t>
        </is>
      </c>
      <c r="B12" s="5" t="inlineStr">
        <is>
          <t>hpa-search-ingress</t>
        </is>
      </c>
      <c r="C12" s="4" t="inlineStr">
        <is>
          <t>GCP</t>
        </is>
      </c>
      <c r="D12" s="4" t="n">
        <v>8</v>
      </c>
      <c r="E12" s="4" t="n">
        <v>30</v>
      </c>
      <c r="F12" s="42" t="n">
        <v>16</v>
      </c>
      <c r="G12" s="6" t="inlineStr">
        <is>
          <t>Custom Metrics P95 Latency</t>
        </is>
      </c>
      <c r="H12" s="4" t="n">
        <v>120</v>
      </c>
      <c r="I12" s="61" t="n">
        <v>0.75</v>
      </c>
      <c r="J12" s="49" t="inlineStr">
        <is>
          <t>Optimal</t>
        </is>
      </c>
    </row>
    <row r="13" ht="20" customHeight="1">
      <c r="A13" s="4" t="inlineStr">
        <is>
          <t>ASG-04</t>
        </is>
      </c>
      <c r="B13" s="5" t="inlineStr">
        <is>
          <t>vmss-iam-prod</t>
        </is>
      </c>
      <c r="C13" s="4" t="inlineStr">
        <is>
          <t>Azure</t>
        </is>
      </c>
      <c r="D13" s="4" t="n">
        <v>4</v>
      </c>
      <c r="E13" s="4" t="n">
        <v>12</v>
      </c>
      <c r="F13" s="42" t="n">
        <v>6</v>
      </c>
      <c r="G13" s="6" t="inlineStr">
        <is>
          <t>Memory Pressure &gt; 75%</t>
        </is>
      </c>
      <c r="H13" s="4" t="n">
        <v>300</v>
      </c>
      <c r="I13" s="61" t="n">
        <v>0.75</v>
      </c>
      <c r="J13" s="49" t="inlineStr">
        <is>
          <t>Optimal</t>
        </is>
      </c>
    </row>
  </sheetData>
  <mergeCells count="1">
    <mergeCell ref="A1:J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5" t="inlineStr">
        <is>
          <t>🔒 CLOUD SECURITY POSTURE MANAGEMENT (CSPM) &amp; CIS BENCHMARKS</t>
        </is>
      </c>
    </row>
    <row r="3">
      <c r="B3" s="35" t="inlineStr">
        <is>
          <t>Avg Security Compliance:</t>
        </is>
      </c>
      <c r="C3" s="59">
        <f>AVERAGE(D10:D25)</f>
        <v/>
      </c>
    </row>
    <row r="9" ht="24" customHeight="1">
      <c r="A9" s="3" t="inlineStr">
        <is>
          <t>BENCHMARK ID</t>
        </is>
      </c>
      <c r="B9" s="3" t="inlineStr">
        <is>
          <t>SECURITY CONTROL RULE</t>
        </is>
      </c>
      <c r="C9" s="3" t="inlineStr">
        <is>
          <t>FRAMEWORK</t>
        </is>
      </c>
      <c r="D9" s="3" t="inlineStr">
        <is>
          <t>COMPLIANCE %</t>
        </is>
      </c>
      <c r="E9" s="3" t="inlineStr">
        <is>
          <t>NON-COMPLIANT ASSETS</t>
        </is>
      </c>
      <c r="F9" s="3" t="inlineStr">
        <is>
          <t>SEVERITY</t>
        </is>
      </c>
      <c r="G9" s="3" t="inlineStr">
        <is>
          <t>AUTO-REMEDIATION</t>
        </is>
      </c>
      <c r="H9" s="3" t="inlineStr">
        <is>
          <t>ASSIGNED ENGINEER</t>
        </is>
      </c>
      <c r="I9" s="3" t="inlineStr">
        <is>
          <t>STATUS</t>
        </is>
      </c>
    </row>
    <row r="10" ht="20" customHeight="1">
      <c r="A10" s="4" t="inlineStr">
        <is>
          <t>CIS-AWS-1.1</t>
        </is>
      </c>
      <c r="B10" s="5" t="inlineStr">
        <is>
          <t>Root Account MFA Enforcement</t>
        </is>
      </c>
      <c r="C10" s="4" t="inlineStr">
        <is>
          <t>CIS AWS v2.0</t>
        </is>
      </c>
      <c r="D10" s="60" t="n">
        <v>1</v>
      </c>
      <c r="E10" s="4" t="n">
        <v>0</v>
      </c>
      <c r="F10" s="52" t="inlineStr">
        <is>
          <t>Critical</t>
        </is>
      </c>
      <c r="G10" s="6" t="inlineStr">
        <is>
          <t>Automated Alert</t>
        </is>
      </c>
      <c r="H10" s="6" t="inlineStr">
        <is>
          <t>Security SecOps</t>
        </is>
      </c>
      <c r="I10" s="49" t="inlineStr">
        <is>
          <t>Compliant</t>
        </is>
      </c>
    </row>
    <row r="11" ht="20" customHeight="1">
      <c r="A11" s="4" t="inlineStr">
        <is>
          <t>CIS-AWS-2.2</t>
        </is>
      </c>
      <c r="B11" s="5" t="inlineStr">
        <is>
          <t>S3 Bucket Public Access Block</t>
        </is>
      </c>
      <c r="C11" s="4" t="inlineStr">
        <is>
          <t>CIS AWS v2.0</t>
        </is>
      </c>
      <c r="D11" s="60" t="n">
        <v>0.985</v>
      </c>
      <c r="E11" s="4" t="n">
        <v>2</v>
      </c>
      <c r="F11" s="52" t="inlineStr">
        <is>
          <t>High</t>
        </is>
      </c>
      <c r="G11" s="6" t="inlineStr">
        <is>
          <t>Auto-Block Enabled</t>
        </is>
      </c>
      <c r="H11" s="6" t="inlineStr">
        <is>
          <t>Alex Chen</t>
        </is>
      </c>
      <c r="I11" s="49" t="inlineStr">
        <is>
          <t>Compliant</t>
        </is>
      </c>
    </row>
    <row r="12" ht="20" customHeight="1">
      <c r="A12" s="4" t="inlineStr">
        <is>
          <t>CIS-AZR-3.1</t>
        </is>
      </c>
      <c r="B12" s="5" t="inlineStr">
        <is>
          <t>Secure Transfer Required for Storage</t>
        </is>
      </c>
      <c r="C12" s="4" t="inlineStr">
        <is>
          <t>CIS Azure v1.4</t>
        </is>
      </c>
      <c r="D12" s="60" t="n">
        <v>1</v>
      </c>
      <c r="E12" s="4" t="n">
        <v>0</v>
      </c>
      <c r="F12" s="52" t="inlineStr">
        <is>
          <t>High</t>
        </is>
      </c>
      <c r="G12" s="6" t="inlineStr">
        <is>
          <t>Enforced by Policy</t>
        </is>
      </c>
      <c r="H12" s="6" t="inlineStr">
        <is>
          <t>Siti Rahma</t>
        </is>
      </c>
      <c r="I12" s="49" t="inlineStr">
        <is>
          <t>Compliant</t>
        </is>
      </c>
    </row>
    <row r="13" ht="20" customHeight="1">
      <c r="A13" s="4" t="inlineStr">
        <is>
          <t>CIS-GCP-4.3</t>
        </is>
      </c>
      <c r="B13" s="5" t="inlineStr">
        <is>
          <t>VPC Flow Logs Enabled for Subnets</t>
        </is>
      </c>
      <c r="C13" s="4" t="inlineStr">
        <is>
          <t>CIS GCP v1.3</t>
        </is>
      </c>
      <c r="D13" s="60" t="n">
        <v>0.9399999999999999</v>
      </c>
      <c r="E13" s="4" t="n">
        <v>3</v>
      </c>
      <c r="F13" s="51" t="inlineStr">
        <is>
          <t>Medium</t>
        </is>
      </c>
      <c r="G13" s="6" t="inlineStr">
        <is>
          <t>Terraform Drift</t>
        </is>
      </c>
      <c r="H13" s="6" t="inlineStr">
        <is>
          <t>David Kim</t>
        </is>
      </c>
      <c r="I13" s="51" t="inlineStr">
        <is>
          <t>Warning</t>
        </is>
      </c>
    </row>
    <row r="14" ht="20" customHeight="1">
      <c r="A14" s="4" t="inlineStr">
        <is>
          <t>NIST-800-53</t>
        </is>
      </c>
      <c r="B14" s="5" t="inlineStr">
        <is>
          <t>Default KMS Key Encryption at Rest</t>
        </is>
      </c>
      <c r="C14" s="4" t="inlineStr">
        <is>
          <t>NIST SP 800-53</t>
        </is>
      </c>
      <c r="D14" s="60" t="n">
        <v>1</v>
      </c>
      <c r="E14" s="4" t="n">
        <v>0</v>
      </c>
      <c r="F14" s="52" t="inlineStr">
        <is>
          <t>Critical</t>
        </is>
      </c>
      <c r="G14" s="6" t="inlineStr">
        <is>
          <t>Enforced at Creation</t>
        </is>
      </c>
      <c r="H14" s="6" t="inlineStr">
        <is>
          <t>Security SecOps</t>
        </is>
      </c>
      <c r="I14" s="49" t="inlineStr">
        <is>
          <t>Compliant</t>
        </is>
      </c>
    </row>
  </sheetData>
  <mergeCells count="1">
    <mergeCell ref="A1:J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24" customWidth="1" min="4" max="4"/>
    <col width="18" customWidth="1" min="5" max="5"/>
    <col width="18" customWidth="1" min="6" max="6"/>
    <col width="26" customWidth="1" min="7" max="7"/>
    <col width="18" customWidth="1" min="8" max="8"/>
  </cols>
  <sheetData>
    <row r="1" ht="35" customHeight="1">
      <c r="A1" s="1" t="inlineStr">
        <is>
          <t>🗑️ UNATTACHED CLOUD ASSETS, IDLE RESOURCES &amp; FINOPS WASTE</t>
        </is>
      </c>
    </row>
    <row r="3">
      <c r="B3" s="35" t="inlineStr">
        <is>
          <t>Total Monthly Waste ($):</t>
        </is>
      </c>
      <c r="C3" s="68">
        <f>SUM(F10:F25)</f>
        <v/>
      </c>
    </row>
    <row r="9" ht="24" customHeight="1">
      <c r="A9" s="41" t="inlineStr">
        <is>
          <t>ASSET ID</t>
        </is>
      </c>
      <c r="B9" s="41" t="inlineStr">
        <is>
          <t>RESOURCE NAME / SKU</t>
        </is>
      </c>
      <c r="C9" s="41" t="inlineStr">
        <is>
          <t>CLOUD</t>
        </is>
      </c>
      <c r="D9" s="41" t="inlineStr">
        <is>
          <t>WASTE TYPE</t>
        </is>
      </c>
      <c r="E9" s="41" t="inlineStr">
        <is>
          <t>DAYS IDLE</t>
        </is>
      </c>
      <c r="F9" s="41" t="inlineStr">
        <is>
          <t>EST. MONTHLY WASTE ($)</t>
        </is>
      </c>
      <c r="G9" s="41" t="inlineStr">
        <is>
          <t>RECOMMENDED ACTION</t>
        </is>
      </c>
      <c r="H9" s="41" t="inlineStr">
        <is>
          <t>STATUS</t>
        </is>
      </c>
    </row>
    <row r="10" ht="20" customHeight="1">
      <c r="A10" s="4" t="inlineStr">
        <is>
          <t>WST-01</t>
        </is>
      </c>
      <c r="B10" s="5" t="inlineStr">
        <is>
          <t>vol-08fa239 (gp3 500GB)</t>
        </is>
      </c>
      <c r="C10" s="4" t="inlineStr">
        <is>
          <t>AWS</t>
        </is>
      </c>
      <c r="D10" s="6" t="inlineStr">
        <is>
          <t>Unattached EBS Volume</t>
        </is>
      </c>
      <c r="E10" s="4" t="n">
        <v>64</v>
      </c>
      <c r="F10" s="69" t="n">
        <v>450</v>
      </c>
      <c r="G10" s="6" t="inlineStr">
        <is>
          <t>Snapshot &amp; Terminate</t>
        </is>
      </c>
      <c r="H10" s="44" t="inlineStr">
        <is>
          <t>Action Pending</t>
        </is>
      </c>
    </row>
    <row r="11" ht="20" customHeight="1">
      <c r="A11" s="4" t="inlineStr">
        <is>
          <t>WST-02</t>
        </is>
      </c>
      <c r="B11" s="5" t="inlineStr">
        <is>
          <t>elb-legacy-api-test</t>
        </is>
      </c>
      <c r="C11" s="4" t="inlineStr">
        <is>
          <t>AWS</t>
        </is>
      </c>
      <c r="D11" s="6" t="inlineStr">
        <is>
          <t>Idle Classic Load Balancer</t>
        </is>
      </c>
      <c r="E11" s="4" t="n">
        <v>112</v>
      </c>
      <c r="F11" s="69" t="n">
        <v>380</v>
      </c>
      <c r="G11" s="6" t="inlineStr">
        <is>
          <t>Delete ELB</t>
        </is>
      </c>
      <c r="H11" s="44" t="inlineStr">
        <is>
          <t>Action Pending</t>
        </is>
      </c>
    </row>
    <row r="12" ht="20" customHeight="1">
      <c r="A12" s="4" t="inlineStr">
        <is>
          <t>WST-03</t>
        </is>
      </c>
      <c r="B12" s="5" t="inlineStr">
        <is>
          <t>az-disk-orphaned-temp</t>
        </is>
      </c>
      <c r="C12" s="4" t="inlineStr">
        <is>
          <t>Azure</t>
        </is>
      </c>
      <c r="D12" s="6" t="inlineStr">
        <is>
          <t>Unmanaged OS Disk</t>
        </is>
      </c>
      <c r="E12" s="4" t="n">
        <v>45</v>
      </c>
      <c r="F12" s="69" t="n">
        <v>290</v>
      </c>
      <c r="G12" s="6" t="inlineStr">
        <is>
          <t>Delete Disk</t>
        </is>
      </c>
      <c r="H12" s="44" t="inlineStr">
        <is>
          <t>Action Pending</t>
        </is>
      </c>
    </row>
    <row r="13" ht="20" customHeight="1">
      <c r="A13" s="4" t="inlineStr">
        <is>
          <t>WST-04</t>
        </is>
      </c>
      <c r="B13" s="5" t="inlineStr">
        <is>
          <t>eipalloc-098ba4 (4 IPs)</t>
        </is>
      </c>
      <c r="C13" s="4" t="inlineStr">
        <is>
          <t>AWS</t>
        </is>
      </c>
      <c r="D13" s="6" t="inlineStr">
        <is>
          <t>Unassociated Elastic IPs</t>
        </is>
      </c>
      <c r="E13" s="4" t="n">
        <v>78</v>
      </c>
      <c r="F13" s="69" t="n">
        <v>120</v>
      </c>
      <c r="G13" s="6" t="inlineStr">
        <is>
          <t>Release IP Allocations</t>
        </is>
      </c>
      <c r="H13" s="44" t="inlineStr">
        <is>
          <t>Action Pending</t>
        </is>
      </c>
    </row>
    <row r="14" ht="20" customHeight="1">
      <c r="A14" s="4" t="inlineStr">
        <is>
          <t>WST-05</t>
        </is>
      </c>
      <c r="B14" s="5" t="inlineStr">
        <is>
          <t>gcp-staging-db-snapshot</t>
        </is>
      </c>
      <c r="C14" s="4" t="inlineStr">
        <is>
          <t>GCP</t>
        </is>
      </c>
      <c r="D14" s="6" t="inlineStr">
        <is>
          <t>Stale Persistent Snapshot (&gt;180d)</t>
        </is>
      </c>
      <c r="E14" s="4" t="n">
        <v>195</v>
      </c>
      <c r="F14" s="69" t="n">
        <v>640</v>
      </c>
      <c r="G14" s="6" t="inlineStr">
        <is>
          <t>Purge Old Snapshots</t>
        </is>
      </c>
      <c r="H14" s="44" t="inlineStr">
        <is>
          <t>Action Pending</t>
        </is>
      </c>
    </row>
  </sheetData>
  <mergeCells count="1"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5" t="inlineStr">
        <is>
          <t>🌱 CLOUD SUSTAINABILITY, ENERGY EFFICIENCY &amp; CARBON FOOTPRINT</t>
        </is>
      </c>
    </row>
    <row r="3">
      <c r="B3" s="35" t="inlineStr">
        <is>
          <t>Total Carbon (MT CO2e):</t>
        </is>
      </c>
      <c r="C3" s="70">
        <f>SUM(E10:E20)</f>
        <v/>
      </c>
    </row>
    <row r="9" ht="24" customHeight="1">
      <c r="A9" s="3" t="inlineStr">
        <is>
          <t>REGION CODE</t>
        </is>
      </c>
      <c r="B9" s="3" t="inlineStr">
        <is>
          <t>REGION LOCATION</t>
        </is>
      </c>
      <c r="C9" s="3" t="inlineStr">
        <is>
          <t>PROVIDER</t>
        </is>
      </c>
      <c r="D9" s="3" t="inlineStr">
        <is>
          <t>RENEWABLE ENERGY %</t>
        </is>
      </c>
      <c r="E9" s="3" t="inlineStr">
        <is>
          <t>EST. MONTHLY CO2e (MT)</t>
        </is>
      </c>
      <c r="F9" s="3" t="inlineStr">
        <is>
          <t>PUE EFFICIENCY</t>
        </is>
      </c>
      <c r="G9" s="3" t="inlineStr">
        <is>
          <t>EMISSION TREND</t>
        </is>
      </c>
      <c r="H9" s="3" t="inlineStr">
        <is>
          <t>STATUS</t>
        </is>
      </c>
    </row>
    <row r="10" ht="20" customHeight="1">
      <c r="A10" s="4" t="inlineStr">
        <is>
          <t>ap-southeast-1</t>
        </is>
      </c>
      <c r="B10" s="5" t="inlineStr">
        <is>
          <t>Singapore Data Center</t>
        </is>
      </c>
      <c r="C10" s="4" t="inlineStr">
        <is>
          <t>AWS</t>
        </is>
      </c>
      <c r="D10" s="60" t="n">
        <v>0.45</v>
      </c>
      <c r="E10" s="71" t="n">
        <v>14.8</v>
      </c>
      <c r="F10" s="4" t="n">
        <v>1.25</v>
      </c>
      <c r="G10" s="7" t="inlineStr">
        <is>
          <t>-4.2%</t>
        </is>
      </c>
      <c r="H10" s="49" t="inlineStr">
        <is>
          <t>Optimal</t>
        </is>
      </c>
    </row>
    <row r="11" ht="20" customHeight="1">
      <c r="A11" s="4" t="inlineStr">
        <is>
          <t>southeastasia</t>
        </is>
      </c>
      <c r="B11" s="5" t="inlineStr">
        <is>
          <t>Singapore Cloud Zone</t>
        </is>
      </c>
      <c r="C11" s="4" t="inlineStr">
        <is>
          <t>Azure</t>
        </is>
      </c>
      <c r="D11" s="60" t="n">
        <v>0.52</v>
      </c>
      <c r="E11" s="71" t="n">
        <v>11.2</v>
      </c>
      <c r="F11" s="4" t="n">
        <v>1.2</v>
      </c>
      <c r="G11" s="7" t="inlineStr">
        <is>
          <t>-5.8%</t>
        </is>
      </c>
      <c r="H11" s="49" t="inlineStr">
        <is>
          <t>Optimal</t>
        </is>
      </c>
    </row>
    <row r="12" ht="20" customHeight="1">
      <c r="A12" s="4" t="inlineStr">
        <is>
          <t>asia-southeast2</t>
        </is>
      </c>
      <c r="B12" s="5" t="inlineStr">
        <is>
          <t>Jakarta Cloud Campus</t>
        </is>
      </c>
      <c r="C12" s="4" t="inlineStr">
        <is>
          <t>GCP</t>
        </is>
      </c>
      <c r="D12" s="60" t="n">
        <v>0.68</v>
      </c>
      <c r="E12" s="71" t="n">
        <v>8.4</v>
      </c>
      <c r="F12" s="4" t="n">
        <v>1.15</v>
      </c>
      <c r="G12" s="7" t="inlineStr">
        <is>
          <t>-8.5%</t>
        </is>
      </c>
      <c r="H12" s="49" t="inlineStr">
        <is>
          <t>Optimal</t>
        </is>
      </c>
    </row>
    <row r="13" ht="20" customHeight="1">
      <c r="A13" s="4" t="inlineStr">
        <is>
          <t>us-west-2</t>
        </is>
      </c>
      <c r="B13" s="5" t="inlineStr">
        <is>
          <t>Oregon (Hydro Powered)</t>
        </is>
      </c>
      <c r="C13" s="4" t="inlineStr">
        <is>
          <t>AWS</t>
        </is>
      </c>
      <c r="D13" s="60" t="n">
        <v>0.95</v>
      </c>
      <c r="E13" s="71" t="n">
        <v>2.1</v>
      </c>
      <c r="F13" s="4" t="n">
        <v>1.1</v>
      </c>
      <c r="G13" s="7" t="inlineStr">
        <is>
          <t>-12.0%</t>
        </is>
      </c>
      <c r="H13" s="49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SITE RELIABILITY ENGINEERING (SRE) MATURITY SCORECARD</t>
        </is>
      </c>
    </row>
    <row r="4" ht="24" customHeight="1">
      <c r="A4" s="41" t="inlineStr">
        <is>
          <t>PERSPECTIVE</t>
        </is>
      </c>
      <c r="B4" s="41" t="inlineStr">
        <is>
          <t>STRATEGIC OBJECTIVE</t>
        </is>
      </c>
      <c r="C4" s="41" t="inlineStr">
        <is>
          <t>TARGET KPI</t>
        </is>
      </c>
      <c r="D4" s="41" t="inlineStr">
        <is>
          <t>ACTUAL ACHIEVED</t>
        </is>
      </c>
      <c r="E4" s="41" t="inlineStr">
        <is>
          <t>WEIGHT</t>
        </is>
      </c>
      <c r="F4" s="41" t="inlineStr">
        <is>
          <t>SCORE (0-100)</t>
        </is>
      </c>
      <c r="G4" s="41" t="inlineStr">
        <is>
          <t>WEIGHTED SCORE</t>
        </is>
      </c>
      <c r="H4" s="41" t="inlineStr">
        <is>
          <t>RAG STATUS</t>
        </is>
      </c>
    </row>
    <row r="5" ht="22" customHeight="1">
      <c r="A5" s="72" t="inlineStr">
        <is>
          <t>Reliability &amp; Uptime</t>
        </is>
      </c>
      <c r="B5" s="6" t="inlineStr">
        <is>
          <t>Maintain 99.99% Tier-1 Multi-Cloud Service Uptime</t>
        </is>
      </c>
      <c r="C5" s="4" t="inlineStr">
        <is>
          <t>&gt;= 99.99%</t>
        </is>
      </c>
      <c r="D5" s="42">
        <f>'SLO &amp; Error Budgets'!E10</f>
        <v/>
      </c>
      <c r="E5" s="61" t="n">
        <v>0.3</v>
      </c>
      <c r="F5" s="4" t="n">
        <v>95</v>
      </c>
      <c r="G5" s="73">
        <f>E5*F5</f>
        <v/>
      </c>
      <c r="H5" s="49" t="inlineStr">
        <is>
          <t>Optimal</t>
        </is>
      </c>
    </row>
    <row r="6" ht="22" customHeight="1">
      <c r="A6" s="72" t="inlineStr">
        <is>
          <t>Incident MTTR</t>
        </is>
      </c>
      <c r="B6" s="6" t="inlineStr">
        <is>
          <t>Recover from P1 production incidents in &lt; 30 mins</t>
        </is>
      </c>
      <c r="C6" s="4" t="inlineStr">
        <is>
          <t>&lt; 30 Mins</t>
        </is>
      </c>
      <c r="D6" s="42">
        <f>'Incident Paging &amp; On-Call'!G10</f>
        <v/>
      </c>
      <c r="E6" s="61" t="n">
        <v>0.2</v>
      </c>
      <c r="F6" s="4" t="n">
        <v>92</v>
      </c>
      <c r="G6" s="73">
        <f>E6*F6</f>
        <v/>
      </c>
      <c r="H6" s="49" t="inlineStr">
        <is>
          <t>Optimal</t>
        </is>
      </c>
    </row>
    <row r="7" ht="22" customHeight="1">
      <c r="A7" s="72" t="inlineStr">
        <is>
          <t>Disaster Resilience</t>
        </is>
      </c>
      <c r="B7" s="6" t="inlineStr">
        <is>
          <t>Pass 100% of quarterly multi-region failover drills</t>
        </is>
      </c>
      <c r="C7" s="4" t="inlineStr">
        <is>
          <t>100.0%</t>
        </is>
      </c>
      <c r="D7" s="42">
        <f>'Disaster Recovery &amp; Drills'!H10</f>
        <v/>
      </c>
      <c r="E7" s="61" t="n">
        <v>0.15</v>
      </c>
      <c r="F7" s="4" t="n">
        <v>96</v>
      </c>
      <c r="G7" s="73">
        <f>E7*F7</f>
        <v/>
      </c>
      <c r="H7" s="49" t="inlineStr">
        <is>
          <t>Optimal</t>
        </is>
      </c>
    </row>
    <row r="8" ht="22" customHeight="1">
      <c r="A8" s="72" t="inlineStr">
        <is>
          <t>Cloud Cost FinOps</t>
        </is>
      </c>
      <c r="B8" s="6" t="inlineStr">
        <is>
          <t>Eliminate orphaned cloud waste &amp; optimize commitments</t>
        </is>
      </c>
      <c r="C8" s="4" t="inlineStr">
        <is>
          <t>&lt; $5,000 Waste</t>
        </is>
      </c>
      <c r="D8" s="42">
        <f>'Orphaned Resources &amp; Waste'!F10</f>
        <v/>
      </c>
      <c r="E8" s="61" t="n">
        <v>0.15</v>
      </c>
      <c r="F8" s="4" t="n">
        <v>88</v>
      </c>
      <c r="G8" s="73">
        <f>E8*F8</f>
        <v/>
      </c>
      <c r="H8" s="49" t="inlineStr">
        <is>
          <t>Optimal</t>
        </is>
      </c>
    </row>
    <row r="9" ht="22" customHeight="1">
      <c r="A9" s="72" t="inlineStr">
        <is>
          <t>Cloud Security CSPM</t>
        </is>
      </c>
      <c r="B9" s="6" t="inlineStr">
        <is>
          <t>Maintain &gt; 95% compliance on CIS cloud benchmarks</t>
        </is>
      </c>
      <c r="C9" s="4" t="inlineStr">
        <is>
          <t>&gt;= 95.0%</t>
        </is>
      </c>
      <c r="D9" s="42">
        <f>'Cloud Security &amp; CSPM'!D10</f>
        <v/>
      </c>
      <c r="E9" s="61" t="n">
        <v>0.1</v>
      </c>
      <c r="F9" s="4" t="n">
        <v>98</v>
      </c>
      <c r="G9" s="73">
        <f>E9*F9</f>
        <v/>
      </c>
      <c r="H9" s="49" t="inlineStr">
        <is>
          <t>Optimal</t>
        </is>
      </c>
    </row>
    <row r="10" ht="22" customHeight="1">
      <c r="A10" s="72" t="inlineStr">
        <is>
          <t>Green Cloud / ESG</t>
        </is>
      </c>
      <c r="B10" s="6" t="inlineStr">
        <is>
          <t>Achieve &gt; 50% renewable energy utilization in cloud</t>
        </is>
      </c>
      <c r="C10" s="4" t="inlineStr">
        <is>
          <t>&gt;= 50.0%</t>
        </is>
      </c>
      <c r="D10" s="42" t="inlineStr">
        <is>
          <t>53.8%</t>
        </is>
      </c>
      <c r="E10" s="61" t="n">
        <v>0.1</v>
      </c>
      <c r="F10" s="4" t="n">
        <v>90</v>
      </c>
      <c r="G10" s="73">
        <f>E10*F10</f>
        <v/>
      </c>
      <c r="H10" s="49" t="inlineStr">
        <is>
          <t>Optimal</t>
        </is>
      </c>
    </row>
    <row r="11">
      <c r="A11" s="74" t="inlineStr">
        <is>
          <t>OVERALL SRE RELIABILITY MATURITY INDEX</t>
        </is>
      </c>
      <c r="E11" s="75">
        <f>SUM(E5:E10)</f>
        <v/>
      </c>
      <c r="G11" s="76">
        <f>SUM(G5:G10)</f>
        <v/>
      </c>
      <c r="H11" s="49" t="inlineStr">
        <is>
          <t>Elite (Grade A)</t>
        </is>
      </c>
    </row>
  </sheetData>
  <mergeCells count="2">
    <mergeCell ref="A11:D11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2026-10-15T14:07:00Z</dcterms:created>
  <dcterms:modified xsi:type="dcterms:W3CDTF">2026-10-18T14:35:19Z</dcterms:modified>
</cp:coreProperties>
</file>